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00" documentId="13_ncr:1_{F6CB121F-512D-4AA6-A0C1-0FB36C537598}" xr6:coauthVersionLast="47" xr6:coauthVersionMax="47" xr10:uidLastSave="{85A0B04A-B325-431D-A75B-C9825C7AD8D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<sst xmlns="http://schemas.openxmlformats.org/spreadsheetml/2006/main" count="180289" uniqueCount="39127">
  <si>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</si>
  <si>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</si>
  <si>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</si>
  <si>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</si>
  <si>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</si>
  <si>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</si>
  <si>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</si>
  <si>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</si>
  <si>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</si>
  <si>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</si>
  <si>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</si>
  <si>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</si>
  <si>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</si>
  <si>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</si>
  <si>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</si>
  <si>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</si>
  <si>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</si>
  <si>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</si>
  <si>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</si>
  <si>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</si>
  <si>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</si>
  <si>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</si>
  <si>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</si>
  <si>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</si>
  <si>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</si>
  <si>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</si>
  <si>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</si>
  <si>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</si>
  <si>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</si>
  <si>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</si>
  <si>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</si>
  <si>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</si>
  <si>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</si>
  <si>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</si>
  <si>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</si>
  <si>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</si>
  <si>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</si>
  <si>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</si>
  <si>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</si>
  <si>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</si>
  <si>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</si>
  <si>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</si>
  <si>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</si>
  <si>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</si>
  <si>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</si>
  <si>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</si>
  <si>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</si>
  <si>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</si>
  <si>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</si>
  <si>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</si>
  <si>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</si>
  <si>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</si>
  <si>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</si>
  <si>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</si>
  <si>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</si>
  <si>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</si>
  <si>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</si>
  <si>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</si>
  <si>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</si>
  <si>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</si>
  <si>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</si>
  <si>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</si>
  <si>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</si>
  <si>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</si>
  <si>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</si>
  <si>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</si>
  <si>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</si>
  <si>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</si>
  <si>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</si>
  <si>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</si>
  <si>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</si>
  <si>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</si>
  <si>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</si>
  <si>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</si>
  <si>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</si>
  <si>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</si>
  <si>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</si>
  <si>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</si>
  <si>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</si>
  <si>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</si>
  <si>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</si>
  <si>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</si>
  <si>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</si>
  <si>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</si>
  <si>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</si>
  <si>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</si>
  <si>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</si>
  <si>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</si>
  <si>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</si>
  <si>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</si>
  <si>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</si>
  <si>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</si>
  <si>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</si>
  <si>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</si>
  <si>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</si>
  <si>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</si>
  <si>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</si>
  <si>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</si>
  <si>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</si>
  <si>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</si>
  <si>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</si>
  <si>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</si>
  <si>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</si>
  <si>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</si>
  <si>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</si>
  <si>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</si>
  <si>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</si>
  <si>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</si>
  <si>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</si>
  <si>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</si>
  <si>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</si>
  <si>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</si>
  <si>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</si>
  <si>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</si>
  <si>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</si>
  <si>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</si>
  <si>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</si>
  <si>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</si>
  <si>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</si>
  <si>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</si>
  <si>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</si>
  <si>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</si>
  <si>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</si>
  <si>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</si>
  <si>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</si>
  <si>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</si>
  <si>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</si>
  <si>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</si>
  <si>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</si>
  <si>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</si>
  <si>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</si>
  <si>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</si>
  <si>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</si>
  <si>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</si>
  <si>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</si>
  <si>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</si>
  <si>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</si>
  <si>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</si>
  <si>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</si>
  <si>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</si>
  <si>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</si>
  <si>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</si>
  <si>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</si>
  <si>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</si>
  <si>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</si>
  <si>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</si>
  <si>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</si>
  <si>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</si>
  <si>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</si>
  <si>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</si>
  <si>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</si>
  <si>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</si>
  <si>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</si>
  <si>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</si>
  <si>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</si>
  <si>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</si>
  <si>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</si>
  <si>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</si>
  <si>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</si>
  <si>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</si>
  <si>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</si>
  <si>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</si>
  <si>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</si>
  <si>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</si>
  <si>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</si>
  <si>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</si>
  <si>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</si>
  <si>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</si>
  <si>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</si>
  <si>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</si>
  <si>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</si>
  <si>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</si>
  <si>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</si>
  <si>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</si>
  <si>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</si>
  <si>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</si>
  <si>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</si>
  <si>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</si>
  <si>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</si>
  <si>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</si>
  <si>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</si>
  <si>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</si>
  <si>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</si>
  <si>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</si>
  <si>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</si>
  <si>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</si>
  <si>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</si>
  <si>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</si>
  <si>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</si>
  <si>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</si>
  <si>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</si>
  <si>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</si>
  <si>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</si>
  <si>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</si>
  <si>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</si>
  <si>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</si>
  <si>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</si>
  <si>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</si>
  <si>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</si>
  <si>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</si>
  <si>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</si>
  <si>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</si>
  <si>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</si>
  <si>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</si>
  <si>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</si>
  <si>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</si>
  <si>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</si>
  <si>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</si>
  <si>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</si>
  <si>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</si>
  <si>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</si>
  <si>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</si>
  <si>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</si>
  <si>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</si>
  <si>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</si>
  <si>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</si>
  <si>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</si>
  <si>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</si>
  <si>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</si>
  <si>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</si>
  <si>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</si>
  <si>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</si>
  <si>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</si>
  <si>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</si>
  <si>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</si>
  <si>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</si>
  <si>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</si>
  <si>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</si>
  <si>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</si>
  <si>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</si>
  <si>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</si>
  <si>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</si>
  <si>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</si>
  <si>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</si>
  <si>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</si>
  <si>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</si>
  <si>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</si>
  <si>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</si>
  <si>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</si>
  <si>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</si>
  <si>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</si>
  <si>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</si>
  <si>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</si>
  <si>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</si>
  <si>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</si>
  <si>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</si>
  <si>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</si>
  <si>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</si>
  <si>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</si>
  <si>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</si>
  <si>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</si>
  <si>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</si>
  <si>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</si>
  <si>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</si>
  <si>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</si>
  <si>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</si>
  <si>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</si>
  <si>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</si>
  <si>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</si>
  <si>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</si>
  <si>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</si>
  <si>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</si>
  <si>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</si>
  <si>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</si>
  <si>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</si>
  <si>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</si>
  <si>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</si>
  <si>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</si>
  <si>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</si>
  <si>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</si>
  <si>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</si>
  <si>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</si>
  <si>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</si>
  <si>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</si>
  <si>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</si>
  <si>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</si>
  <si>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</si>
  <si>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</si>
  <si>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</si>
  <si>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</si>
  <si>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</si>
  <si>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</si>
  <si>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</si>
  <si>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</si>
  <si>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</si>
  <si>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</si>
  <si>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</si>
  <si>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</si>
  <si>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</si>
  <si>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</si>
  <si>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</si>
  <si>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</si>
  <si>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</si>
  <si>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</si>
  <si>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</si>
  <si>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</si>
  <si>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</si>
  <si>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</si>
  <si>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</si>
  <si>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</si>
  <si>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</si>
  <si>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</si>
  <si>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</si>
  <si>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</si>
  <si>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</si>
  <si>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</si>
  <si>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</si>
  <si>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</si>
  <si>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</si>
  <si>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</si>
  <si>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</si>
  <si>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</si>
  <si>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</si>
  <si>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</si>
  <si>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</si>
  <si>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</si>
  <si>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</si>
  <si>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</si>
  <si>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</si>
  <si>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</si>
  <si>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</si>
  <si>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</si>
  <si>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</si>
  <si>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</si>
  <si>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</si>
  <si>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</si>
  <si>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</si>
  <si>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</si>
  <si>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</si>
  <si>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</si>
  <si>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</si>
  <si>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</si>
  <si>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</si>
  <si>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</si>
  <si>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</si>
  <si>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</si>
  <si>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</si>
  <si>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</si>
  <si>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</si>
  <si>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</si>
  <si>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</si>
  <si>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</si>
  <si>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</si>
  <si>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</si>
  <si>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</si>
  <si>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</si>
  <si>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</si>
  <si>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</si>
  <si>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</si>
  <si>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</si>
  <si>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</si>
  <si>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</si>
  <si>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</si>
  <si>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</si>
  <si>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</si>
  <si>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</si>
  <si>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</si>
  <si>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</si>
  <si>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</si>
  <si>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</si>
  <si>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</si>
  <si>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</si>
  <si>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</si>
  <si>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</si>
  <si>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</si>
  <si>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</si>
  <si>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</si>
  <si>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</si>
  <si>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</si>
  <si>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</si>
  <si>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</si>
  <si>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</si>
  <si>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</si>
  <si>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</si>
  <si>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</si>
  <si>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</si>
  <si>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</si>
  <si>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</si>
  <si>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</si>
  <si>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</si>
  <si>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</si>
  <si>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</si>
  <si>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</si>
  <si>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</si>
  <si>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</si>
  <si>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</si>
  <si>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</si>
  <si>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</si>
  <si>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</si>
  <si>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</si>
  <si>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</si>
  <si>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</si>
  <si>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</si>
  <si>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</si>
  <si>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</si>
  <si>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</si>
  <si>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</si>
  <si>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</si>
  <si>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</si>
  <si>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</si>
  <si>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</si>
  <si>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</si>
  <si>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</si>
  <si>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</si>
  <si>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</si>
  <si>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</si>
  <si>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</si>
  <si>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</si>
  <si>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</si>
  <si>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</si>
  <si>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</si>
  <si>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</si>
  <si>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</si>
  <si>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</si>
  <si>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</si>
  <si>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</si>
  <si>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</si>
  <si>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</si>
  <si>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</si>
  <si>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</si>
  <si>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</si>
  <si>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</si>
  <si>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</si>
  <si>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</si>
  <si>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</si>
  <si>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</si>
  <si>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</si>
  <si>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</si>
  <si>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</si>
  <si>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</si>
  <si>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</si>
  <si>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</si>
  <si>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</si>
  <si>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</si>
  <si>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</si>
  <si>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</si>
  <si>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</si>
  <si>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</si>
  <si>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</si>
  <si>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</si>
  <si>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</si>
  <si>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</si>
  <si>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</si>
  <si>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</si>
  <si>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</si>
  <si>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</si>
  <si>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</si>
  <si>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</si>
  <si>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</si>
  <si>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</si>
  <si>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</si>
  <si>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</si>
  <si>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</si>
  <si>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</si>
  <si>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</si>
  <si>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</si>
  <si>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</si>
  <si>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</si>
  <si>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</si>
  <si>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</si>
  <si>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</si>
  <si>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</si>
  <si>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</si>
  <si>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</si>
  <si>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</si>
  <si>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</si>
  <si>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</si>
  <si>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</si>
  <si>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</si>
  <si>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</si>
  <si>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</si>
  <si>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</si>
  <si>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</si>
  <si>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</si>
  <si>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</si>
  <si>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</si>
  <si>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</si>
  <si>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</si>
  <si>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</si>
  <si>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</si>
  <si>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</si>
  <si>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</si>
  <si>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</si>
  <si>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</si>
  <si>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</si>
  <si>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</si>
  <si>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</si>
  <si>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</si>
  <si>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</si>
  <si>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</si>
  <si>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</si>
  <si>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</si>
  <si>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</si>
  <si>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</si>
  <si>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</si>
  <si>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</si>
  <si>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</si>
  <si>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</si>
  <si>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</si>
  <si>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</si>
  <si>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</si>
  <si>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</si>
  <si>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</si>
  <si>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</si>
  <si>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</si>
  <si>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</si>
  <si>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</si>
  <si>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</si>
  <si>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</si>
  <si>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</si>
  <si>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</si>
  <si>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</si>
  <si>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</si>
  <si>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</si>
  <si>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</si>
  <si>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</si>
  <si>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</si>
  <si>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</si>
  <si>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</si>
  <si>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</si>
  <si>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</si>
  <si>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</si>
  <si>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</si>
  <si>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</si>
  <si>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</si>
  <si>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</si>
  <si>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</si>
  <si>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</si>
  <si>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</si>
  <si>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</si>
  <si>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</si>
  <si>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</si>
  <si>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</si>
  <si>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</si>
  <si>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</si>
  <si>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</si>
  <si>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</si>
  <si>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</si>
  <si>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</si>
  <si>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</si>
  <si>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</si>
  <si>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</si>
  <si>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</si>
  <si>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</si>
  <si>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</si>
  <si>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</si>
  <si>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</si>
  <si>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</si>
  <si>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</si>
  <si>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</si>
  <si>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</si>
  <si>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</si>
  <si>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</si>
  <si>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</si>
  <si>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</si>
  <si>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</si>
  <si>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</si>
  <si>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</si>
  <si>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</si>
  <si>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</si>
  <si>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</si>
  <si>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</si>
  <si>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</si>
  <si>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</si>
  <si>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</si>
  <si>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</si>
  <si>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</si>
  <si>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</si>
  <si>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</si>
  <si>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</si>
  <si>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</si>
  <si>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</si>
  <si>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</si>
  <si>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</si>
  <si>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</si>
  <si>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</si>
  <si>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</si>
  <si>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</si>
  <si>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</si>
  <si>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</si>
  <si>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</si>
  <si>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</si>
  <si>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</si>
  <si>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</si>
  <si>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</si>
  <si>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</si>
  <si>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</si>
  <si>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</si>
  <si>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</si>
  <si>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</si>
  <si>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</si>
  <si>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</si>
  <si>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</si>
  <si>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</si>
  <si>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</si>
  <si>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</si>
  <si>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</si>
  <si>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</si>
  <si>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</si>
  <si>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</si>
  <si>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</si>
  <si>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</si>
  <si>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</si>
  <si>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</si>
  <si>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</si>
  <si>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</si>
  <si>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</si>
  <si>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</si>
  <si>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</si>
  <si>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</si>
  <si>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</si>
  <si>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</si>
  <si>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</si>
  <si>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</si>
  <si>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</si>
  <si>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</si>
  <si>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</si>
  <si>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</si>
  <si>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</si>
  <si>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</si>
  <si>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</si>
  <si>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</si>
  <si>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</si>
  <si>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</si>
  <si>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</si>
  <si>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</si>
  <si>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</si>
  <si>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</si>
  <si>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</si>
  <si>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</si>
  <si>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</si>
  <si>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</si>
  <si>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</si>
  <si>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</si>
  <si>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</si>
  <si>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</si>
  <si>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</si>
  <si>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</si>
  <si>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</si>
  <si>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</si>
  <si>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</si>
  <si>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</si>
  <si>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</si>
  <si>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</si>
  <si>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</si>
  <si>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</si>
  <si>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</si>
  <si>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</si>
  <si>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</si>
  <si>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</si>
  <si>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</si>
  <si>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</si>
  <si>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</si>
  <si>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</si>
  <si>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</si>
  <si>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</si>
  <si>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</si>
  <si>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</si>
  <si>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</si>
  <si>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</si>
  <si>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</si>
  <si>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</si>
  <si>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</si>
  <si>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</si>
  <si>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</si>
  <si>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</si>
  <si>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</si>
  <si>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</si>
  <si>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</si>
  <si>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</si>
  <si>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</si>
  <si>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</si>
  <si>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</si>
  <si>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</si>
  <si>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</si>
  <si>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</si>
  <si>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</si>
  <si>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</si>
  <si>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</si>
  <si>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</si>
  <si>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</si>
  <si>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</si>
  <si>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</si>
  <si>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</si>
  <si>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</si>
  <si>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</si>
  <si>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</si>
  <si>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</si>
  <si>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</si>
  <si>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</si>
  <si>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</si>
  <si>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</si>
  <si>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</si>
  <si>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</si>
  <si>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</si>
  <si>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</si>
  <si>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</si>
  <si>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</si>
  <si>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</si>
  <si>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</si>
  <si>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</si>
  <si>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</si>
  <si>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</si>
  <si>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</si>
  <si>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</si>
  <si>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</si>
  <si>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</si>
  <si>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</si>
  <si>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</si>
  <si>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</si>
  <si>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</si>
  <si>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</si>
  <si>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</si>
  <si>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</si>
  <si>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</si>
  <si>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</si>
  <si>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</si>
  <si>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</si>
  <si>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</si>
  <si>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</si>
  <si>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</si>
  <si>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</si>
  <si>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</si>
  <si>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</si>
  <si>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</si>
  <si>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</si>
  <si>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</si>
  <si>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</si>
  <si>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</si>
  <si>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</si>
  <si>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</si>
  <si>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</si>
  <si>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</si>
  <si>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</si>
  <si>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</si>
  <si>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</si>
  <si>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</si>
  <si>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</si>
  <si>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</si>
  <si>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</si>
  <si>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</si>
  <si>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</si>
  <si>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</si>
  <si>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</si>
  <si>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</si>
  <si>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</si>
  <si>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</si>
  <si>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</si>
  <si>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</si>
  <si>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</si>
  <si>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</si>
  <si>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</si>
  <si>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</si>
  <si>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</si>
  <si>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</si>
  <si>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</si>
  <si>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</si>
  <si>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</si>
  <si>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</si>
  <si>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</si>
  <si>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</si>
  <si>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</si>
  <si>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</si>
  <si>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</si>
  <si>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</si>
  <si>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</si>
  <si>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</si>
  <si>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</si>
  <si>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</si>
  <si>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</si>
  <si>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</si>
  <si>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</si>
  <si>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</si>
  <si>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</si>
  <si>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</si>
  <si>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</si>
  <si>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</si>
  <si>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</si>
  <si>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</si>
  <si>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</si>
  <si>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</si>
  <si>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</si>
  <si>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</si>
  <si>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</si>
  <si>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</si>
  <si>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</si>
  <si>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</si>
  <si>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</si>
  <si>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</si>
  <si>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</si>
  <si>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</si>
  <si>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</si>
  <si>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</si>
  <si>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</si>
  <si>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</si>
  <si>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</si>
  <si>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</si>
  <si>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</si>
  <si>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</si>
  <si>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</si>
  <si>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</si>
  <si>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</si>
  <si>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</si>
  <si>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</si>
  <si>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</si>
  <si>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</si>
  <si>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</si>
  <si>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</si>
  <si>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</si>
  <si>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</si>
  <si>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</si>
  <si>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</si>
  <si>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</si>
  <si>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</si>
  <si>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</si>
  <si>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</si>
  <si>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</si>
  <si>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</si>
  <si>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</si>
  <si>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</si>
  <si>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</si>
  <si>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</si>
  <si>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</si>
  <si>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</si>
  <si>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</si>
  <si>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</si>
  <si>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</si>
  <si>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</si>
  <si>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</si>
  <si>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</si>
  <si>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</si>
  <si>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</si>
  <si>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</si>
  <si>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</si>
  <si>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</si>
  <si>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</si>
  <si>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</si>
  <si>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</si>
  <si>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</si>
  <si>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</si>
  <si>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</si>
  <si>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</si>
  <si>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</si>
  <si>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</si>
  <si>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</si>
  <si>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</si>
  <si>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</si>
  <si>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</si>
  <si>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</si>
  <si>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</si>
  <si>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</si>
  <si>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</si>
  <si>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</si>
  <si>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</si>
  <si>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</si>
  <si>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</si>
  <si>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</si>
  <si>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</si>
  <si>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</si>
  <si>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</si>
  <si>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</si>
  <si>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</si>
  <si>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</si>
  <si>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</si>
  <si>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</si>
  <si>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</si>
  <si>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</si>
  <si>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</si>
  <si>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</si>
  <si>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</si>
  <si>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</si>
  <si>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</si>
  <si>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</si>
  <si>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</si>
  <si>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</si>
  <si>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</si>
  <si>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</si>
  <si>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</si>
  <si>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</si>
  <si>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</si>
  <si>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</si>
  <si>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</si>
  <si>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</si>
  <si>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</si>
  <si>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</si>
  <si>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</si>
  <si>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</si>
  <si>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</si>
  <si>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</si>
  <si>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</si>
  <si>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</si>
  <si>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</si>
  <si>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</si>
  <si>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</si>
  <si>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</si>
  <si>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</si>
  <si>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</si>
  <si>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</si>
  <si>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</si>
  <si>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</si>
  <si>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</si>
  <si>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</si>
  <si>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</si>
  <si>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</si>
  <si>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</si>
  <si>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</si>
  <si>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</si>
  <si>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</si>
  <si>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</si>
  <si>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</si>
  <si>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</si>
  <si>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</si>
  <si>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</si>
  <si>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</si>
  <si>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</si>
  <si>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</si>
  <si>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</si>
  <si>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</si>
  <si>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</si>
  <si>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</si>
  <si>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</si>
  <si>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</si>
  <si>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</si>
  <si>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</si>
  <si>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</si>
  <si>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</si>
  <si>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</si>
  <si>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</si>
  <si>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</si>
  <si>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</si>
  <si>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</si>
  <si>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</si>
  <si>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</si>
  <si>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</si>
  <si>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</si>
  <si>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</si>
  <si>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</si>
  <si>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</si>
  <si>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</si>
  <si>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</si>
  <si>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</si>
  <si>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</si>
  <si>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</si>
  <si>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</si>
  <si>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</si>
  <si>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</si>
  <si>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</si>
  <si>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</si>
  <si>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</si>
  <si>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</si>
  <si>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</si>
  <si>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</si>
  <si>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</si>
  <si>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</si>
  <si>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</si>
  <si>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</si>
  <si>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</si>
  <si>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</si>
  <si>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</si>
  <si>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</si>
  <si>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</si>
  <si>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</si>
  <si>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</si>
  <si>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</si>
  <si>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</si>
  <si>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</si>
  <si>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</si>
  <si>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</si>
  <si>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</si>
  <si>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</si>
  <si>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</si>
  <si>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</si>
  <si>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</si>
  <si>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</si>
  <si>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</si>
  <si>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</si>
  <si>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</si>
  <si>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</si>
  <si>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</si>
  <si>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</si>
  <si>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</si>
  <si>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</si>
  <si>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</si>
  <si>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</si>
  <si>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</si>
  <si>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</si>
  <si>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</si>
  <si>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</si>
  <si>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</si>
  <si>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</si>
  <si>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</si>
  <si>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</si>
  <si>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</si>
  <si>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</si>
  <si>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</si>
  <si>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</si>
  <si>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</si>
  <si>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</si>
  <si>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</si>
  <si>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</si>
  <si>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</si>
  <si>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</si>
  <si>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</si>
  <si>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</si>
  <si>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</si>
  <si>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</si>
  <si>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</si>
  <si>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</si>
  <si>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</si>
  <si>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</si>
  <si>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</si>
  <si>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</si>
  <si>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</si>
  <si>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</si>
  <si>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</si>
  <si>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</si>
  <si>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</si>
  <si>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</si>
  <si>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</si>
  <si>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</si>
  <si>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</si>
  <si>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</si>
  <si>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</si>
  <si>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</si>
  <si>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</si>
  <si>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</si>
  <si>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</si>
  <si>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</si>
  <si>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</si>
  <si>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</si>
  <si>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</si>
  <si>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</si>
  <si>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</si>
  <si>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</si>
  <si>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</si>
  <si>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</si>
  <si>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</si>
  <si>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</si>
  <si>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</si>
  <si>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</si>
  <si>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</si>
  <si>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</si>
  <si>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</si>
  <si>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</si>
  <si>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</si>
  <si>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</si>
  <si>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</si>
  <si>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</si>
  <si>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</si>
  <si>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</si>
  <si>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</si>
  <si>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</si>
  <si>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</si>
  <si>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</si>
  <si>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</si>
  <si>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</si>
  <si>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</si>
  <si>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</si>
  <si>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</si>
  <si>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</si>
  <si>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</si>
  <si>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</si>
  <si>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</si>
  <si>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</si>
  <si>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</si>
  <si>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</si>
  <si>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</si>
  <si>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</si>
  <si>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</si>
  <si>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</si>
  <si>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</si>
  <si>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</si>
  <si>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</si>
  <si>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</si>
  <si>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</si>
  <si>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</si>
  <si>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</si>
  <si>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</si>
  <si>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</si>
  <si>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</si>
  <si>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</si>
  <si>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</si>
  <si>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</si>
  <si>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</si>
  <si>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</si>
  <si>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</si>
  <si>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</si>
  <si>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</si>
  <si>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</si>
  <si>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</si>
  <si>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</si>
  <si>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</si>
  <si>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</si>
  <si>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</si>
  <si>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</si>
  <si>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</si>
  <si>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</si>
  <si>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</si>
  <si>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</si>
  <si>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</si>
  <si>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</si>
  <si>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</si>
  <si>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</si>
  <si>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</si>
  <si>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</si>
  <si>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</si>
  <si>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</si>
  <si>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</si>
  <si>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</si>
  <si>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</si>
  <si>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</si>
  <si>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</si>
  <si>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</si>
  <si>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</si>
  <si>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</si>
  <si>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</si>
  <si>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</si>
  <si>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</si>
  <si>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</si>
  <si>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</si>
  <si>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</si>
  <si>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</si>
  <si>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</si>
  <si>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</si>
  <si>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</si>
  <si>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</si>
  <si>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</si>
  <si>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</si>
  <si>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</si>
  <si>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</si>
  <si>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</si>
  <si>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</si>
  <si>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</si>
  <si>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</si>
  <si>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</si>
  <si>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</si>
  <si>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</si>
  <si>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</si>
  <si>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</si>
  <si>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</si>
  <si>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</si>
  <si>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</si>
  <si>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</si>
  <si>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</si>
  <si>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</si>
  <si>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</si>
  <si>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</si>
  <si>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</si>
  <si>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</si>
  <si>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</si>
  <si>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</si>
  <si>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</si>
  <si>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</si>
  <si>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</si>
  <si>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</si>
  <si>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</si>
  <si>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</si>
  <si>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</si>
  <si>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</si>
  <si>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</si>
  <si>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</si>
  <si>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</si>
  <si>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</si>
  <si>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</si>
  <si>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</si>
  <si>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</si>
  <si>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</si>
  <si>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</si>
  <si>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</si>
  <si>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</si>
  <si>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</si>
  <si>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</si>
  <si>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</si>
  <si>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</si>
  <si>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</si>
  <si>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</si>
  <si>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</si>
  <si>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</si>
  <si>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</si>
  <si>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</si>
  <si>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</si>
  <si>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</si>
  <si>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</si>
  <si>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</si>
  <si>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</si>
  <si>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</si>
  <si>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</si>
  <si>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</si>
  <si>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</si>
  <si>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</si>
  <si>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</si>
  <si>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</si>
  <si>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</si>
  <si>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</si>
  <si>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</si>
  <si>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</si>
  <si>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</si>
  <si>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</si>
  <si>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</si>
  <si>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</si>
  <si>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</si>
  <si>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</si>
  <si>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</si>
  <si>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</si>
  <si>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</si>
  <si>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</si>
  <si>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</si>
  <si>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</si>
  <si>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</si>
  <si>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</si>
  <si>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</si>
  <si>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</si>
  <si>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</si>
  <si>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</si>
  <si>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</si>
  <si>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</si>
  <si>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</si>
  <si>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</si>
  <si>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</si>
  <si>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</si>
  <si>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</si>
  <si>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</si>
  <si>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</si>
  <si>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</si>
  <si>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</si>
  <si>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</si>
  <si>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</si>
  <si>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</si>
  <si>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</si>
  <si>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</si>
  <si>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</si>
  <si>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</si>
  <si>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</si>
  <si>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</si>
  <si>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</si>
  <si>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</si>
  <si>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</si>
  <si>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</si>
  <si>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</si>
  <si>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</si>
  <si>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</si>
  <si>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</si>
  <si>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</si>
  <si>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</si>
  <si>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</si>
  <si>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</si>
  <si>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</si>
  <si>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</si>
  <si>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</si>
  <si>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</si>
  <si>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</si>
  <si>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</si>
  <si>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</si>
  <si>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</si>
  <si>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</si>
  <si>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</si>
  <si>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</si>
  <si>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</si>
  <si>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</si>
  <si>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</si>
  <si>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</si>
  <si>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</si>
  <si>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</si>
  <si>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</si>
  <si>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</si>
  <si>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</si>
  <si>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</si>
  <si>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</si>
  <si>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</si>
  <si>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</si>
  <si>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</si>
  <si>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</si>
  <si>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</si>
  <si>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</si>
  <si>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</si>
  <si>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</si>
  <si>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</si>
  <si>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</si>
  <si>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</si>
  <si>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</si>
  <si>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</si>
  <si>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</si>
  <si>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</si>
  <si>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</si>
  <si>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</si>
  <si>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</si>
  <si>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</si>
  <si>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</si>
  <si>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</si>
  <si>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</si>
  <si>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</si>
  <si>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</si>
  <si>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</si>
  <si>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</si>
  <si>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</si>
  <si>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</si>
  <si>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</si>
  <si>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</si>
  <si>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</si>
  <si>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</si>
  <si>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</si>
  <si>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</si>
  <si>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</si>
  <si>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</si>
  <si>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</si>
  <si>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</si>
  <si>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</si>
  <si>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</si>
  <si>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</si>
  <si>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</si>
  <si>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</si>
  <si>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</si>
  <si>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</si>
  <si>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</si>
  <si>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</si>
  <si>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</si>
  <si>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</si>
  <si>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</si>
  <si>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</si>
  <si>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</si>
  <si>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</si>
  <si>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</si>
  <si>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</si>
  <si>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</si>
  <si>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</si>
  <si>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</si>
  <si>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</si>
  <si>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</si>
  <si>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</si>
  <si>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</si>
  <si>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</si>
  <si>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</si>
  <si>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</si>
  <si>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</si>
  <si>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</si>
  <si>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</si>
  <si>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</si>
  <si>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</si>
  <si>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</si>
  <si>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</si>
  <si>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</si>
  <si>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</si>
  <si>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</si>
  <si>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</si>
  <si>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</si>
  <si>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</si>
  <si>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</si>
  <si>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</si>
  <si>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</si>
  <si>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</si>
  <si>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</si>
  <si>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</si>
  <si>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</si>
  <si>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</si>
  <si>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</si>
  <si>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</si>
  <si>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</si>
  <si>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</si>
  <si>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</si>
  <si>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</si>
  <si>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</si>
  <si>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</si>
  <si>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</si>
  <si>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</si>
  <si>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</si>
  <si>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</si>
  <si>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</si>
  <si>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</si>
  <si>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</si>
  <si>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</si>
  <si>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</si>
  <si>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</si>
  <si>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</si>
  <si>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</si>
  <si>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</si>
  <si>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</si>
  <si>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</si>
  <si>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</si>
  <si>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</si>
  <si>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</si>
  <si>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</si>
  <si>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</si>
  <si>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</si>
  <si>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</si>
  <si>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</si>
  <si>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</si>
  <si>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</si>
  <si>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</si>
  <si>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</si>
  <si>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</si>
  <si>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</si>
  <si>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</si>
  <si>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</si>
  <si>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</si>
  <si>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</si>
  <si>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</si>
  <si>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</si>
  <si>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</si>
  <si>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</si>
  <si>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</si>
  <si>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</si>
  <si>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</si>
  <si>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</si>
  <si>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</si>
  <si>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</si>
  <si>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</si>
  <si>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</si>
  <si>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</si>
  <si>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</si>
  <si>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</si>
  <si>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</si>
  <si>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</si>
  <si>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</si>
  <si>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</si>
  <si>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</si>
  <si>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</si>
  <si>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</si>
  <si>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</si>
  <si>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</si>
  <si>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</si>
  <si>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</si>
  <si>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</si>
  <si>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</si>
  <si>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</si>
  <si>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</si>
  <si>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</si>
  <si>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</si>
  <si>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</si>
  <si>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</si>
  <si>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</si>
  <si>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</si>
  <si>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</si>
  <si>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</si>
  <si>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</si>
  <si>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</si>
  <si>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</si>
  <si>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</si>
  <si>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</si>
  <si>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</si>
  <si>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</si>
  <si>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</si>
  <si>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</si>
  <si>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</si>
  <si>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</si>
  <si>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</si>
  <si>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</si>
  <si>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</si>
  <si>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</si>
  <si>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</si>
  <si>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</si>
  <si>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</si>
  <si>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</si>
  <si>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</si>
  <si>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</si>
  <si>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</si>
  <si>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</si>
  <si>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</si>
  <si>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</si>
  <si>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</si>
  <si>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</si>
  <si>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</si>
  <si>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</si>
  <si>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</si>
  <si>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</si>
  <si>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</si>
  <si>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</si>
  <si>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</si>
  <si>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</si>
  <si>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</si>
  <si>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</si>
  <si>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</si>
  <si>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</si>
  <si>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</si>
  <si>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</si>
  <si>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</si>
  <si>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</si>
  <si>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</si>
  <si>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</si>
  <si>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</si>
  <si>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</si>
  <si>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</si>
  <si>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</si>
  <si>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</si>
  <si>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</si>
  <si>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</si>
  <si>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</si>
  <si>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</si>
  <si>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</si>
  <si>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</si>
  <si>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</si>
  <si>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</si>
  <si>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</si>
  <si>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</si>
  <si>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</si>
  <si>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</si>
  <si>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</si>
  <si>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</si>
  <si>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</si>
  <si>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</si>
  <si>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</si>
  <si>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</si>
  <si>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</si>
  <si>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</si>
  <si>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</si>
  <si>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</si>
  <si>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</si>
  <si>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</si>
  <si>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</si>
  <si>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</si>
  <si>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</si>
  <si>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</si>
  <si>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</si>
  <si>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</si>
  <si>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</si>
  <si>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</si>
  <si>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</si>
  <si>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</si>
  <si>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</si>
  <si>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</si>
  <si>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</si>
  <si>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</si>
  <si>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</si>
  <si>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</si>
  <si>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</si>
  <si>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</si>
  <si>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</si>
  <si>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</si>
  <si>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</si>
  <si>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</si>
  <si>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</si>
  <si>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</si>
  <si>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</si>
  <si>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</si>
  <si>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</si>
  <si>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</si>
  <si>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</si>
  <si>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</si>
  <si>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</si>
  <si>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</si>
  <si>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</si>
  <si>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</si>
  <si>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</si>
  <si>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</si>
  <si>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</si>
  <si>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</si>
  <si>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</si>
  <si>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</si>
  <si>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</si>
  <si>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</si>
  <si>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</si>
  <si>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</si>
  <si>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</si>
  <si>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</si>
  <si>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</si>
  <si>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</si>
  <si>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</si>
  <si>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</si>
  <si>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</si>
  <si>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</si>
  <si>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</si>
  <si>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</si>
  <si>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</si>
  <si>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</si>
  <si>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</si>
  <si>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</si>
  <si>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</si>
  <si>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</si>
  <si>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</si>
  <si>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</si>
  <si>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</si>
  <si>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</si>
  <si>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</si>
  <si>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</si>
  <si>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</si>
  <si>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</si>
  <si>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</si>
  <si>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</si>
  <si>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</si>
  <si>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</si>
  <si>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</si>
  <si>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</si>
  <si>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</si>
  <si>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</si>
  <si>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</si>
  <si>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</si>
  <si>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</si>
  <si>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</si>
  <si>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</si>
  <si>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</si>
  <si>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</si>
  <si>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</si>
  <si>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</si>
  <si>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</si>
  <si>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</si>
  <si>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</si>
  <si>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</si>
  <si>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</si>
  <si>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</si>
  <si>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</si>
  <si>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</si>
  <si>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</si>
  <si>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</si>
  <si>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</si>
  <si>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</si>
  <si>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</si>
  <si>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</si>
  <si>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</si>
  <si>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</si>
  <si>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</si>
  <si>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</si>
  <si>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</si>
  <si>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</si>
  <si>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</si>
  <si>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</si>
  <si>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</si>
  <si>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</si>
  <si>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</si>
  <si>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</si>
  <si>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</si>
  <si>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</si>
  <si>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</si>
  <si>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</si>
  <si>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</si>
  <si>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</si>
  <si>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</si>
  <si>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</si>
  <si>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</si>
  <si>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</si>
  <si>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</si>
  <si>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</si>
  <si>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</si>
  <si>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</si>
  <si>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</si>
  <si>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</si>
  <si>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</si>
  <si>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</si>
  <si>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</si>
  <si>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</si>
  <si>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</si>
  <si>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</si>
  <si>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</si>
  <si>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</si>
  <si>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</si>
  <si>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</si>
  <si>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</si>
  <si>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</si>
  <si>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</si>
  <si>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</si>
  <si>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</si>
  <si>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</si>
  <si>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</si>
  <si>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</si>
  <si>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</si>
  <si>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</si>
  <si>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</si>
  <si>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</si>
  <si>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</si>
  <si>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</si>
  <si>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</si>
  <si>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</si>
  <si>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</si>
  <si>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</si>
  <si>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</si>
  <si>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</si>
  <si>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</si>
  <si>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</si>
  <si>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</si>
  <si>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</si>
  <si>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</si>
  <si>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</si>
  <si>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</si>
  <si>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</si>
  <si>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</si>
  <si>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</si>
  <si>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</si>
  <si>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</si>
  <si>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</si>
  <si>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</si>
  <si>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</si>
  <si>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</si>
  <si>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</si>
  <si>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</si>
  <si>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</si>
  <si>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</si>
  <si>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</si>
  <si>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</si>
  <si>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</si>
  <si>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</si>
  <si>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</si>
  <si>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</si>
  <si>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</si>
  <si>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</si>
  <si>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</si>
  <si>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</si>
  <si>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</si>
  <si>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</si>
  <si>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</si>
  <si>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</si>
  <si>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</si>
  <si>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</si>
  <si>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</si>
  <si>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</si>
  <si>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</si>
  <si>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</si>
  <si>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</si>
  <si>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</si>
  <si>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</si>
  <si>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</si>
  <si>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</si>
  <si>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</si>
  <si>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</si>
  <si>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</si>
  <si>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</si>
  <si>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</si>
  <si>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</si>
  <si>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</si>
  <si>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</si>
  <si>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</si>
  <si>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</si>
  <si>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</si>
  <si>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</si>
  <si>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</si>
  <si>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</si>
  <si>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</si>
  <si>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</si>
  <si>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</si>
  <si>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</si>
  <si>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</si>
  <si>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</si>
  <si>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</si>
  <si>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</si>
  <si>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</si>
  <si>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</si>
  <si>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</si>
  <si>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</si>
  <si>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</si>
  <si>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</si>
  <si>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</si>
  <si>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</si>
  <si>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</si>
  <si>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</si>
  <si>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</si>
  <si>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</si>
  <si>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</si>
  <si>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</si>
  <si>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</si>
  <si>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</si>
  <si>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</si>
  <si>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</si>
  <si>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</si>
  <si>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</si>
  <si>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</si>
  <si>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</si>
  <si>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</si>
  <si>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</si>
  <si>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</si>
  <si>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</si>
  <si>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</si>
  <si>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</si>
  <si>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</si>
  <si>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</si>
  <si>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</si>
  <si>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</si>
  <si>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</si>
  <si>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</si>
  <si>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</si>
  <si>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</si>
  <si>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</si>
  <si>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</si>
  <si>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</si>
  <si>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</si>
  <si>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</si>
  <si>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</si>
  <si>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</si>
  <si>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</si>
  <si>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</si>
  <si>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</si>
  <si>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</si>
  <si>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</si>
  <si>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</si>
  <si>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</si>
  <si>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</si>
  <si>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</si>
  <si>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</si>
  <si>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</si>
  <si>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</si>
  <si>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</si>
  <si>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</si>
  <si>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</si>
  <si>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</si>
  <si>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</si>
  <si>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</si>
  <si>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</si>
  <si>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</si>
  <si>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</si>
  <si>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</si>
  <si>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</si>
  <si>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</si>
  <si>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</si>
  <si>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</si>
  <si>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</si>
  <si>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</si>
  <si>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</si>
  <si>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</si>
  <si>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</si>
  <si>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</si>
  <si>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</si>
  <si>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</si>
  <si>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</si>
  <si>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</si>
  <si>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</si>
  <si>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</si>
  <si>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</si>
  <si>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</si>
  <si>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</si>
  <si>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</si>
  <si>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</si>
  <si>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</si>
  <si>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</si>
  <si>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</si>
  <si>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</si>
  <si>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</si>
  <si>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</si>
  <si>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</si>
  <si>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</si>
  <si>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</si>
  <si>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</si>
  <si>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</si>
  <si>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</si>
  <si>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</si>
  <si>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</si>
  <si>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</si>
  <si>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</si>
  <si>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</si>
  <si>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</si>
  <si>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</si>
  <si>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</si>
  <si>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</si>
  <si>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</si>
  <si>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</si>
  <si>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</si>
  <si>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</si>
  <si>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</si>
  <si>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</si>
  <si>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</si>
  <si>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</si>
  <si>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</si>
  <si>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</si>
  <si>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</si>
  <si>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</si>
  <si>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</si>
  <si>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</si>
  <si>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</si>
  <si>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</si>
  <si>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</si>
  <si>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</si>
  <si>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</si>
  <si>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</si>
  <si>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</si>
  <si>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</si>
  <si>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</si>
  <si>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</si>
  <si>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</si>
  <si>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</si>
  <si>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</si>
  <si>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</si>
  <si>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</si>
  <si>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</si>
  <si>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</si>
  <si>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</si>
  <si>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</si>
  <si>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</si>
  <si>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</si>
  <si>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</si>
  <si>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</si>
  <si>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</si>
  <si>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</si>
  <si>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</si>
  <si>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</si>
  <si>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</si>
  <si>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</si>
  <si>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</si>
  <si>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</si>
  <si>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</si>
  <si>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</si>
  <si>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</si>
  <si>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</si>
  <si>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</si>
  <si>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</si>
  <si>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</si>
  <si>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</si>
  <si>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</si>
  <si>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</si>
  <si>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</si>
  <si>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</si>
  <si>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</si>
  <si>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</si>
  <si>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</si>
  <si>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</si>
  <si>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</si>
  <si>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</si>
  <si>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</si>
  <si>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</si>
  <si>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</si>
  <si>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</si>
  <si>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</si>
  <si>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</si>
  <si>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</si>
  <si>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</si>
  <si>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</si>
  <si>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</si>
  <si>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</si>
  <si>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</si>
  <si>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</si>
  <si>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</si>
  <si>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</si>
  <si>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</si>
  <si>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</si>
  <si>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</si>
  <si>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</si>
  <si>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</si>
  <si>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</si>
  <si>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</si>
  <si>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</si>
  <si>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</si>
  <si>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</si>
  <si>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</si>
  <si>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</si>
  <si>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</si>
  <si>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</si>
  <si>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</si>
  <si>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</si>
  <si>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</si>
  <si>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</si>
  <si>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</si>
  <si>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</si>
  <si>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</si>
  <si>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</si>
  <si>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</si>
  <si>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</si>
  <si>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</si>
  <si>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</si>
  <si>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</si>
  <si>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</si>
  <si>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</si>
  <si>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</si>
  <si>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</si>
  <si>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</si>
  <si>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</si>
  <si>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</si>
  <si>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</si>
  <si>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</si>
  <si>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</si>
  <si>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</si>
  <si>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</si>
  <si>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</si>
  <si>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</si>
  <si>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</si>
  <si>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</si>
  <si>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</si>
  <si>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</si>
  <si>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</si>
  <si>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</si>
  <si>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</si>
  <si>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</si>
  <si>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</si>
  <si>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</si>
  <si>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</si>
  <si>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</si>
  <si>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</si>
  <si>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</si>
  <si>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</si>
  <si>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</si>
  <si>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</si>
  <si>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</si>
  <si>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</si>
  <si>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</si>
  <si>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</si>
  <si>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</si>
  <si>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</si>
  <si>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</si>
  <si>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</si>
  <si>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</si>
  <si>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</si>
  <si>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</si>
  <si>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</si>
  <si>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</si>
  <si>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</si>
  <si>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</si>
  <si>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</si>
  <si>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</si>
  <si>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</si>
  <si>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</si>
  <si>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</si>
  <si>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</si>
  <si>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</si>
  <si>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</si>
  <si>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</si>
  <si>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</si>
  <si>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</si>
  <si>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</si>
  <si>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</si>
  <si>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</si>
  <si>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</si>
  <si>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</si>
  <si>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</si>
  <si>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</si>
  <si>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</si>
  <si>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</si>
  <si>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</si>
  <si>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</si>
  <si>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</si>
  <si>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</si>
  <si>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</si>
  <si>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</si>
  <si>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</si>
  <si>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</si>
  <si>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</si>
  <si>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</si>
  <si>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</si>
  <si>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</si>
  <si>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</si>
  <si>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</si>
  <si>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</si>
  <si>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</si>
  <si>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</si>
  <si>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</si>
  <si>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</si>
  <si>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</si>
  <si>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</si>
  <si>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</si>
  <si>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</si>
  <si>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</si>
  <si>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</si>
  <si>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</si>
  <si>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</si>
  <si>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</si>
  <si>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</si>
  <si>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</si>
  <si>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</si>
  <si>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</si>
  <si>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</si>
  <si>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</si>
  <si>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</si>
  <si>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</si>
  <si>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</si>
  <si>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</si>
  <si>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</si>
  <si>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</si>
  <si>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</si>
  <si>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</si>
  <si>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</si>
  <si>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</si>
  <si>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</si>
  <si>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</si>
  <si>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</si>
  <si>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</si>
  <si>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</si>
  <si>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</si>
  <si>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</si>
  <si>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</si>
  <si>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</si>
  <si>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</si>
  <si>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</si>
  <si>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</si>
  <si>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</si>
  <si>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</si>
  <si>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</si>
  <si>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</si>
  <si>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</si>
  <si>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</si>
  <si>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</si>
  <si>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</si>
  <si>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</si>
  <si>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</si>
  <si>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</si>
  <si>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</si>
  <si>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</si>
  <si>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</si>
  <si>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</si>
  <si>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</si>
  <si>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</si>
  <si>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</si>
  <si>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</si>
  <si>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</si>
  <si>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</si>
  <si>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</si>
  <si>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</si>
  <si>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</si>
  <si>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</si>
  <si>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</si>
  <si>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</si>
  <si>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</si>
  <si>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</si>
  <si>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</si>
  <si>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</si>
  <si>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</si>
  <si>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</si>
  <si>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</si>
  <si>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</si>
  <si>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</si>
  <si>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</si>
  <si>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</si>
  <si>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</si>
  <si>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</si>
  <si>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</si>
  <si>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</si>
  <si>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</si>
  <si>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</si>
  <si>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</si>
  <si>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</si>
  <si>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</si>
  <si>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</si>
  <si>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</si>
  <si>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</si>
  <si>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</si>
  <si>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</si>
  <si>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</si>
  <si>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</si>
  <si>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</si>
  <si>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</si>
  <si>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</si>
  <si>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</si>
  <si>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</si>
  <si>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</si>
  <si>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</si>
  <si>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</si>
  <si>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</si>
  <si>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</si>
  <si>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</si>
  <si>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</si>
  <si>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</si>
  <si>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</si>
  <si>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</si>
  <si>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</si>
  <si>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</si>
  <si>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</si>
  <si>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</si>
  <si>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</si>
  <si>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</si>
  <si>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</si>
  <si>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</si>
  <si>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</si>
  <si>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</si>
  <si>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</si>
  <si>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</si>
  <si>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</si>
  <si>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</si>
  <si>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</si>
  <si>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</si>
  <si>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</si>
  <si>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</si>
  <si>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</si>
  <si>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</si>
  <si>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</si>
  <si>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</si>
  <si>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</si>
  <si>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</si>
  <si>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</si>
  <si>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</si>
  <si>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</si>
  <si>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</si>
  <si>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</si>
  <si>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</si>
  <si>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</si>
  <si>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</si>
  <si>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</si>
  <si>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</si>
  <si>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</si>
  <si>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</si>
  <si>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</si>
  <si>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</si>
  <si>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</si>
  <si>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</si>
  <si>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</si>
  <si>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</si>
  <si>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</si>
  <si>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</si>
  <si>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</si>
  <si>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</si>
  <si>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</si>
  <si>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</si>
  <si>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</si>
  <si>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</si>
  <si>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</si>
  <si>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</si>
  <si>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</si>
  <si>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</si>
  <si>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</si>
  <si>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</si>
  <si>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</si>
  <si>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</si>
  <si>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</si>
  <si>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</si>
  <si>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</si>
  <si>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</si>
  <si>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</si>
  <si>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</si>
  <si>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</si>
  <si>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</si>
  <si>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</si>
  <si>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</si>
  <si>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</si>
  <si>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</si>
  <si>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</si>
  <si>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</si>
  <si>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</si>
  <si>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</si>
  <si>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</si>
  <si>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</si>
  <si>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</si>
  <si>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</si>
  <si>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</si>
  <si>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</si>
  <si>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</si>
  <si>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</si>
  <si>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</si>
  <si>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</si>
  <si>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</si>
  <si>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</si>
  <si>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</si>
  <si>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</si>
  <si>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</si>
  <si>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</si>
  <si>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</si>
  <si>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</si>
  <si>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</si>
  <si>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</si>
  <si>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</si>
  <si>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</si>
  <si>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</si>
  <si>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</si>
  <si>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</si>
  <si>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</si>
  <si>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</si>
  <si>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</si>
  <si>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</si>
  <si>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</si>
  <si>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</si>
  <si>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</si>
  <si>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</si>
  <si>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</si>
  <si>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</si>
  <si>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</si>
  <si>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</si>
  <si>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</si>
  <si>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</si>
  <si>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</si>
  <si>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</si>
  <si>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</si>
  <si>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</si>
  <si>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</si>
  <si>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</si>
  <si>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</si>
  <si>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</si>
  <si>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</si>
  <si>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</si>
  <si>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</si>
  <si>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</si>
  <si>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</si>
  <si>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</si>
  <si>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</si>
  <si>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</si>
  <si>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</si>
  <si>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</si>
  <si>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</si>
  <si>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</si>
  <si>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</si>
  <si>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</si>
  <si>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</si>
  <si>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</si>
  <si>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</si>
  <si>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</si>
  <si>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</si>
  <si>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</si>
  <si>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</si>
  <si>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</si>
  <si>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</si>
  <si>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</si>
  <si>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</si>
  <si>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</si>
  <si>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</si>
  <si>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</si>
  <si>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</si>
  <si>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</si>
  <si>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</si>
  <si>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</si>
  <si>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</si>
  <si>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</si>
  <si>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</si>
  <si>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</si>
  <si>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</si>
  <si>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</si>
  <si>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</si>
  <si>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</si>
  <si>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</si>
  <si>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</si>
  <si>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</si>
  <si>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</si>
  <si>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</si>
  <si>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</si>
  <si>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</si>
  <si>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</si>
  <si>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</si>
  <si>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</si>
  <si>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</si>
  <si>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</si>
  <si>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</si>
  <si>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</si>
  <si>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</si>
  <si>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</si>
  <si>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</si>
  <si>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</si>
  <si>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</si>
  <si>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</si>
  <si>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</si>
  <si>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</si>
  <si>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</si>
  <si>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</si>
  <si>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</si>
  <si>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</si>
  <si>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</si>
  <si>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</si>
  <si>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</si>
  <si>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</si>
  <si>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</si>
  <si>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</si>
  <si>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</si>
  <si>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</si>
  <si>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</si>
  <si>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</si>
  <si>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</si>
  <si>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</si>
  <si>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</si>
  <si>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</si>
  <si>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</si>
  <si>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</si>
  <si>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</si>
  <si>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</si>
  <si>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</si>
  <si>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</si>
  <si>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</si>
  <si>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</si>
  <si>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</si>
  <si>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</si>
  <si>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</si>
  <si>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</si>
  <si>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</si>
  <si>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</si>
  <si>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</si>
  <si>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</si>
  <si>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</si>
  <si>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</si>
  <si>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</si>
  <si>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</si>
  <si>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</si>
  <si>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</si>
  <si>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</si>
  <si>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</si>
  <si>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</si>
  <si>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</si>
  <si>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</si>
  <si>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</si>
  <si>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</si>
  <si>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</si>
  <si>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</si>
  <si>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</si>
  <si>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</si>
  <si>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</si>
  <si>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</si>
  <si>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</si>
  <si>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</si>
  <si>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</si>
  <si>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</si>
  <si>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</si>
  <si>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</si>
  <si>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</si>
  <si>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</si>
  <si>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</si>
  <si>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</si>
  <si>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</si>
  <si>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</si>
  <si>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</si>
  <si>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</si>
  <si>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</si>
  <si>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</si>
  <si>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</si>
  <si>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</si>
  <si>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</si>
  <si>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</si>
  <si>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</si>
  <si>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</si>
  <si>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</si>
  <si>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</si>
  <si>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</si>
  <si>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</si>
  <si>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</si>
  <si>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</si>
  <si>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</si>
  <si>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</si>
  <si>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</si>
  <si>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</si>
  <si>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</si>
  <si>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</si>
  <si>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</si>
  <si>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</si>
  <si>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</si>
  <si>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</si>
  <si>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</si>
  <si>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</si>
  <si>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</si>
  <si>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</si>
  <si>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</si>
  <si>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</si>
  <si>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</si>
  <si>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</si>
  <si>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</si>
  <si>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</si>
  <si>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</si>
  <si>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</si>
  <si>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</si>
  <si>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</si>
  <si>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</si>
  <si>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</si>
  <si>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</si>
  <si>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</si>
  <si>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</si>
  <si>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</si>
  <si>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</si>
  <si>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</si>
  <si>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</si>
  <si>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</si>
  <si>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</si>
  <si>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</si>
  <si>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</si>
  <si>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</si>
  <si>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</si>
  <si>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</si>
  <si>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</si>
  <si>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</si>
  <si>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</si>
  <si>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</si>
  <si>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</si>
  <si>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</si>
  <si>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</si>
  <si>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</si>
  <si>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</si>
  <si>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</si>
  <si>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</si>
  <si>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</si>
  <si>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</si>
  <si>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</si>
  <si>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</si>
  <si>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</si>
  <si>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</si>
  <si>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</si>
  <si>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</si>
  <si>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</si>
  <si>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</si>
  <si>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</si>
  <si>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</si>
  <si>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</si>
  <si>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</si>
  <si>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</si>
  <si>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</si>
  <si>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</si>
  <si>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</si>
  <si>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</si>
  <si>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</si>
  <si>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</si>
  <si>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</si>
  <si>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</si>
  <si>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</si>
  <si>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</si>
  <si>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</si>
  <si>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</si>
  <si>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</si>
  <si>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</si>
  <si>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</si>
  <si>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</si>
  <si>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</si>
  <si>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</si>
  <si>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</si>
  <si>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</si>
  <si>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</si>
  <si>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</si>
  <si>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</si>
  <si>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</si>
  <si>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</si>
  <si>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</si>
  <si>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</si>
  <si>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</si>
  <si>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</si>
  <si>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</si>
  <si>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</si>
  <si>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</si>
  <si>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</si>
  <si>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</si>
  <si>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</si>
  <si>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</si>
  <si>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</si>
  <si>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</si>
  <si>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</si>
  <si>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</si>
  <si>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</si>
  <si>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</si>
  <si>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</si>
  <si>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</si>
  <si>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</si>
  <si>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</si>
  <si>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</si>
  <si>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</si>
  <si>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</si>
  <si>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</si>
  <si>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</si>
  <si>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</si>
  <si>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</si>
  <si>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</si>
  <si>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</si>
  <si>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</si>
  <si>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</si>
  <si>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</si>
  <si>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</si>
  <si>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</si>
  <si>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</si>
  <si>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</si>
  <si>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</si>
  <si>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</si>
  <si>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</si>
  <si>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</si>
  <si>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</si>
  <si>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</si>
  <si>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</si>
  <si>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</si>
  <si>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</si>
  <si>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</si>
  <si>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</si>
  <si>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</si>
  <si>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</si>
  <si>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</si>
  <si>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</si>
  <si>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</si>
  <si>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</si>
  <si>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</si>
  <si>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</si>
  <si>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</si>
  <si>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</si>
  <si>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</si>
  <si>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</si>
  <si>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</si>
  <si>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</si>
  <si>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</si>
  <si>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</si>
  <si>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</si>
  <si>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</si>
  <si>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</si>
  <si>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</si>
  <si>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</si>
  <si>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</si>
  <si>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</si>
  <si>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</si>
  <si>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</si>
  <si>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</si>
  <si>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</si>
  <si>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</si>
  <si>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</si>
  <si>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</si>
  <si>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</si>
  <si>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</si>
  <si>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</si>
  <si>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</si>
  <si>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</si>
  <si>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</si>
  <si>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</si>
  <si>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</si>
  <si>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</si>
  <si>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</si>
  <si>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</si>
  <si>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</si>
  <si>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</si>
  <si>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</si>
  <si>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</si>
  <si>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</si>
  <si>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</si>
  <si>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</si>
  <si>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</si>
  <si>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</si>
  <si>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</si>
  <si>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</si>
  <si>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</si>
  <si>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</si>
  <si>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</si>
  <si>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</si>
  <si>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</si>
  <si>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</si>
  <si>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</si>
  <si>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</si>
  <si>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</si>
  <si>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</si>
  <si>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</si>
  <si>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</si>
  <si>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</si>
  <si>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</si>
  <si>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</si>
  <si>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</si>
  <si>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</si>
  <si>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</si>
  <si>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</si>
  <si>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</si>
  <si>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</si>
  <si>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</si>
  <si>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</si>
  <si>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</si>
  <si>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</si>
  <si>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</si>
  <si>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</si>
  <si>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</si>
  <si>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</si>
  <si>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</si>
  <si>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</si>
  <si>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</si>
  <si>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</si>
  <si>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</si>
  <si>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</si>
  <si>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</si>
  <si>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</si>
  <si>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</si>
  <si>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</si>
  <si>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</si>
  <si>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</si>
  <si>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</si>
  <si>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</si>
  <si>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</si>
  <si>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</si>
  <si>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</si>
  <si>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</si>
  <si>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</si>
  <si>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</si>
  <si>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</si>
  <si>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</si>
  <si>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</si>
  <si>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</si>
  <si>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</si>
  <si>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</si>
  <si>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</si>
  <si>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</si>
  <si>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</si>
  <si>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</si>
  <si>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</si>
  <si>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</si>
  <si>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</si>
  <si>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</si>
  <si>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</si>
  <si>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</si>
  <si>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</si>
  <si>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</si>
  <si>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</si>
  <si>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</si>
  <si>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</si>
  <si>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</si>
  <si>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</si>
  <si>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</si>
  <si>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</si>
  <si>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</si>
  <si>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</si>
  <si>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</si>
  <si>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</si>
  <si>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</si>
  <si>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</si>
  <si>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</si>
  <si>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</si>
  <si>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</si>
  <si>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</si>
  <si>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</si>
  <si>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</si>
  <si>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</si>
  <si>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</si>
  <si>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</si>
  <si>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</si>
  <si>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</si>
  <si>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</si>
  <si>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</si>
  <si>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</si>
  <si>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</si>
  <si>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</si>
  <si>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</si>
  <si>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</si>
  <si>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</si>
  <si>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</si>
  <si>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</si>
  <si>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</si>
  <si>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</si>
  <si>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</si>
  <si>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</si>
  <si>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</si>
  <si>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</si>
  <si>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</si>
  <si>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</si>
  <si>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</si>
  <si>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</si>
  <si>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</si>
  <si>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</si>
  <si>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</si>
  <si>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</si>
  <si>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</si>
  <si>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</si>
  <si>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</si>
  <si>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</si>
  <si>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</si>
  <si>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</si>
  <si>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</si>
  <si>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</si>
  <si>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</si>
  <si>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</si>
  <si>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</si>
  <si>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</si>
  <si>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</si>
  <si>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</si>
  <si>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</si>
  <si>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</si>
  <si>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</si>
  <si>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</si>
  <si>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</si>
  <si>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</si>
  <si>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</si>
  <si>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</si>
  <si>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</si>
  <si>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</si>
  <si>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</si>
  <si>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</si>
  <si>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</si>
  <si>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</si>
  <si>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</si>
  <si>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</si>
  <si>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</si>
  <si>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</si>
  <si>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</si>
  <si>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</si>
  <si>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</si>
  <si>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</si>
  <si>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</si>
  <si>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</si>
  <si>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</si>
  <si>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</si>
  <si>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</si>
  <si>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</si>
  <si>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</si>
  <si>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</si>
  <si>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</si>
  <si>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</si>
  <si>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</si>
  <si>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</si>
  <si>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</si>
  <si>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</si>
  <si>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</si>
  <si>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</si>
  <si>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</si>
  <si>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</si>
  <si>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</si>
  <si>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</si>
  <si>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</si>
  <si>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</si>
  <si>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</si>
  <si>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</si>
  <si>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</si>
  <si>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</si>
  <si>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</si>
  <si>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</si>
  <si>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</si>
  <si>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</si>
  <si>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</si>
  <si>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</si>
  <si>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</si>
  <si>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</si>
  <si>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</si>
  <si>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</si>
  <si>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</si>
  <si>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</si>
  <si>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</si>
  <si>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</si>
  <si>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</si>
  <si>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</si>
  <si>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</si>
  <si>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</si>
  <si>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</si>
  <si>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</si>
  <si>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</si>
  <si>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</si>
  <si>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</si>
  <si>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</si>
  <si>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</si>
  <si>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</si>
  <si>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</si>
  <si>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</si>
  <si>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</si>
  <si>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</si>
  <si>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</si>
  <si>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</si>
  <si>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</si>
  <si>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</si>
  <si>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</si>
  <si>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</si>
  <si>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</si>
  <si>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</si>
  <si>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</si>
  <si>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</si>
  <si>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</si>
  <si>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</si>
  <si>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</si>
  <si>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</si>
  <si>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</si>
  <si>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</si>
  <si>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</si>
  <si>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</si>
  <si>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</si>
  <si>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</si>
  <si>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</si>
  <si>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</si>
  <si>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</si>
  <si>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</si>
  <si>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</si>
  <si>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</si>
  <si>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</si>
  <si>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</si>
  <si>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</si>
  <si>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</si>
  <si>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</si>
  <si>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</si>
  <si>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</si>
  <si>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</si>
  <si>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</si>
  <si>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</si>
  <si>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</si>
  <si>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</si>
  <si>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</si>
  <si>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</si>
  <si>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</si>
  <si>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</si>
  <si>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</si>
  <si>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</si>
  <si>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</si>
  <si>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</si>
  <si>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</si>
  <si>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</si>
  <si>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</si>
  <si>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</si>
  <si>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</si>
  <si>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</si>
  <si>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</si>
  <si>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</si>
  <si>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</si>
  <si>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</si>
  <si>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</si>
  <si>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</si>
  <si>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</si>
  <si>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</si>
  <si>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</si>
  <si>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</si>
  <si>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</si>
  <si>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</si>
  <si>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</si>
  <si>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</si>
  <si>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</si>
  <si>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</si>
  <si>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</si>
  <si>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</si>
  <si>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</si>
  <si>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</si>
  <si>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</si>
  <si>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</si>
  <si>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</si>
  <si>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</si>
  <si>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</si>
  <si>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</si>
  <si>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</si>
  <si>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</si>
  <si>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</si>
  <si>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</si>
  <si>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</si>
  <si>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</si>
  <si>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</si>
  <si>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</si>
  <si>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</si>
  <si>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</si>
  <si>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</si>
  <si>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</si>
  <si>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</si>
  <si>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</si>
  <si>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</si>
  <si>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</si>
  <si>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</si>
  <si>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</si>
  <si>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</si>
  <si>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</si>
  <si>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</si>
  <si>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</si>
  <si>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</si>
  <si>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</si>
  <si>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</si>
  <si>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</si>
  <si>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</si>
  <si>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</si>
  <si>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</si>
  <si>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</si>
  <si>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</si>
  <si>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</si>
  <si>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</si>
  <si>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</si>
  <si>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</si>
  <si>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</si>
  <si>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</si>
  <si>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</si>
  <si>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</si>
  <si>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</si>
  <si>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</si>
  <si>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</si>
  <si>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</si>
  <si>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</si>
  <si>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</si>
  <si>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</si>
  <si>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</si>
  <si>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</si>
  <si>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</si>
  <si>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</si>
  <si>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</si>
  <si>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</si>
  <si>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</si>
  <si>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</si>
  <si>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</si>
  <si>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</si>
  <si>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</si>
  <si>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</si>
  <si>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</si>
  <si>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</si>
  <si>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</si>
  <si>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</si>
  <si>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</si>
  <si>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</si>
  <si>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</si>
  <si>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</si>
  <si>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</si>
  <si>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</si>
  <si>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</si>
  <si>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</si>
  <si>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</si>
  <si>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</si>
  <si>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</si>
  <si>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</si>
  <si>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</si>
  <si>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</si>
  <si>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</si>
  <si>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</si>
  <si>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</si>
  <si>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</si>
  <si>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</si>
  <si>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</si>
  <si>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</si>
  <si>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</si>
  <si>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</si>
  <si>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</si>
  <si>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</si>
  <si>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</si>
  <si>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</si>
  <si>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</si>
  <si>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</si>
  <si>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</si>
  <si>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</si>
  <si>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</si>
  <si>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</si>
  <si>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</si>
  <si>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</si>
  <si>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</si>
  <si>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</si>
  <si>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</si>
  <si>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</si>
  <si>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</si>
  <si>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</si>
  <si>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</si>
  <si>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</si>
  <si>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</si>
  <si>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</si>
  <si>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</si>
  <si>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</si>
  <si>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</si>
  <si>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</si>
  <si>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</si>
  <si>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</si>
  <si>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</si>
  <si>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</si>
  <si>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</si>
  <si>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</si>
  <si>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</si>
  <si>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</si>
  <si>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</si>
  <si>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</si>
  <si>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</si>
  <si>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</si>
  <si>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</si>
  <si>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</si>
  <si>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</si>
  <si>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</si>
  <si>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</si>
  <si>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</si>
  <si>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</si>
  <si>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</si>
  <si>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</si>
  <si>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</si>
  <si>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</si>
  <si>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</si>
  <si>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</si>
  <si>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</si>
  <si>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</si>
  <si>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</si>
  <si>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</si>
  <si>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</si>
  <si>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</si>
  <si>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</si>
  <si>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</si>
  <si>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</si>
  <si>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</si>
  <si>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</si>
  <si>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</si>
  <si>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</si>
  <si>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</si>
  <si>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</si>
  <si>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</si>
  <si>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</si>
  <si>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</si>
  <si>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</si>
  <si>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</si>
  <si>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</si>
  <si>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</si>
  <si>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</si>
  <si>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</si>
  <si>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</si>
  <si>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</si>
  <si>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</si>
  <si>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</si>
  <si>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</si>
  <si>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</si>
  <si>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</si>
  <si>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</si>
  <si>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</si>
  <si>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</si>
  <si>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</si>
  <si>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</si>
  <si>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</si>
  <si>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</si>
  <si>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</si>
  <si>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</si>
  <si>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</si>
  <si>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</si>
  <si>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</si>
  <si>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</si>
  <si>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</si>
  <si>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</si>
  <si>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</si>
  <si>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</si>
  <si>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</si>
  <si>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</si>
  <si>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</si>
  <si>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</si>
  <si>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</si>
  <si>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</si>
  <si>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</si>
  <si>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</si>
  <si>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</si>
  <si>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</si>
  <si>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</si>
  <si>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</si>
  <si>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</si>
  <si>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</si>
  <si>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</si>
  <si>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</si>
  <si>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</si>
  <si>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</si>
  <si>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</si>
  <si>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</si>
  <si>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</si>
  <si>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</si>
  <si>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</si>
  <si>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</si>
  <si>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</si>
  <si>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</si>
  <si>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</si>
  <si>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</si>
  <si>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</si>
  <si>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</si>
  <si>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</si>
  <si>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</si>
  <si>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</si>
  <si>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</si>
  <si>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</si>
  <si>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</si>
  <si>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</si>
  <si>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</si>
  <si>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</si>
  <si>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</si>
  <si>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</si>
  <si>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</si>
  <si>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</si>
  <si>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</si>
  <si>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</si>
  <si>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</si>
  <si>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</si>
  <si>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</si>
  <si>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</si>
  <si>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</si>
  <si>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</si>
  <si>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</si>
  <si>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</si>
  <si>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</si>
  <si>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</si>
  <si>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</si>
  <si>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</si>
  <si>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</si>
  <si>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</si>
  <si>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</si>
  <si>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</si>
  <si>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</si>
  <si>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</si>
  <si>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</si>
  <si>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</si>
  <si>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</si>
  <si>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</si>
  <si>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</si>
  <si>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</si>
  <si>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</si>
  <si>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</si>
  <si>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</si>
  <si>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</si>
  <si>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</si>
  <si>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</si>
  <si>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</si>
  <si>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</si>
  <si>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</si>
  <si>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</si>
  <si>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</si>
  <si>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</si>
  <si>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</si>
  <si>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</si>
  <si>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</si>
  <si>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</si>
  <si>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</si>
  <si>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</si>
  <si>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</si>
  <si>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</si>
  <si>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</si>
  <si>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</si>
  <si>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</si>
  <si>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</si>
  <si>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</si>
  <si>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</si>
  <si>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</si>
  <si>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</si>
  <si>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</si>
  <si>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</si>
  <si>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</si>
  <si>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</si>
  <si>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</si>
  <si>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</si>
  <si>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</si>
  <si>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</si>
  <si>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</si>
  <si>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</si>
  <si>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</si>
  <si>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</si>
  <si>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</si>
  <si>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</si>
  <si>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</si>
  <si>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</si>
  <si>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</si>
  <si>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</si>
  <si>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</si>
  <si>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</si>
  <si>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</si>
  <si>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</si>
  <si>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</si>
  <si>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</si>
  <si>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</si>
  <si>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</si>
  <si>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</si>
  <si>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</si>
  <si>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</si>
  <si>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</si>
  <si>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</si>
  <si>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</si>
  <si>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</si>
  <si>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</si>
  <si>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</si>
  <si>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</si>
  <si>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</si>
  <si>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</si>
  <si>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</si>
  <si>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</si>
  <si>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</si>
  <si>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</si>
  <si>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</si>
  <si>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</si>
  <si>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</si>
  <si>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</si>
  <si>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</si>
  <si>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</si>
  <si>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</si>
  <si>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</si>
  <si>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</si>
  <si>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</si>
  <si>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</si>
  <si>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</si>
  <si>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</si>
  <si>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</si>
  <si>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</si>
  <si>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</si>
  <si>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</si>
  <si>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</si>
  <si>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</si>
  <si>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</si>
  <si>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</si>
  <si>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</si>
  <si>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</si>
  <si>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</si>
  <si>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</si>
  <si>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</si>
  <si>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</si>
  <si>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</si>
  <si>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</si>
  <si>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</si>
  <si>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</si>
  <si>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</si>
  <si>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</si>
  <si>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</si>
  <si>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</si>
  <si>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</si>
  <si>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</si>
  <si>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</si>
  <si>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</si>
  <si>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</si>
  <si>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</si>
  <si>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</si>
  <si>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</si>
  <si>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</si>
  <si>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</si>
  <si>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</si>
  <si>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</si>
  <si>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</si>
  <si>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</si>
  <si>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</si>
  <si>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</si>
  <si>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</si>
  <si>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</si>
  <si>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</si>
  <si>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</si>
  <si>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</si>
  <si>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</si>
  <si>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</si>
  <si>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</si>
  <si>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</si>
  <si>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</si>
  <si>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</si>
  <si>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</si>
  <si>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</si>
  <si>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</si>
  <si>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</si>
  <si>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</si>
  <si>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</si>
  <si>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</si>
  <si>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</si>
  <si>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</si>
  <si>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</si>
  <si>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</si>
  <si>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</si>
  <si>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</si>
  <si>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</si>
  <si>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</si>
  <si>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</si>
  <si>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</si>
  <si>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</si>
  <si>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</si>
  <si>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</si>
  <si>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</si>
  <si>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</si>
  <si>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</si>
  <si>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</si>
  <si>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</si>
  <si>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</si>
  <si>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</si>
  <si>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</si>
  <si>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</si>
  <si>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</si>
  <si>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</si>
  <si>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</si>
  <si>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</si>
  <si>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</si>
  <si>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</si>
  <si>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</si>
  <si>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</si>
  <si>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</si>
  <si>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</si>
  <si>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</si>
  <si>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</si>
  <si>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</si>
  <si>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</si>
  <si>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</si>
  <si>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</si>
  <si>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</si>
  <si>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</si>
  <si>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</si>
  <si>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</si>
  <si>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</si>
  <si>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</si>
  <si>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</si>
  <si>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</si>
  <si>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</si>
  <si>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</si>
  <si>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</si>
  <si>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</si>
  <si>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</si>
  <si>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</si>
  <si>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</si>
  <si>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</si>
  <si>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</si>
  <si>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</si>
  <si>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</si>
  <si>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</si>
  <si>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</si>
  <si>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</si>
  <si>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</si>
  <si>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</si>
  <si>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</si>
  <si>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</si>
  <si>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</si>
  <si>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</si>
  <si>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</si>
  <si>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</si>
  <si>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</si>
  <si>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</si>
  <si>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</si>
  <si>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</si>
  <si>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</si>
  <si>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</si>
  <si>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</si>
  <si>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</si>
  <si>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</si>
  <si>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</si>
  <si>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</si>
  <si>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</si>
  <si>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</si>
  <si>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</si>
  <si>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</si>
  <si>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</si>
  <si>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</si>
  <si>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</si>
  <si>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</si>
  <si>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</si>
  <si>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</si>
  <si>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</si>
  <si>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</si>
  <si>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</si>
  <si>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</si>
  <si>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</si>
  <si>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</si>
  <si>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</si>
  <si>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</si>
  <si>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</si>
  <si>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</si>
  <si>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</si>
  <si>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</si>
  <si>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</si>
  <si>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</si>
  <si>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</si>
  <si>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</si>
  <si>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</si>
  <si>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</si>
  <si>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</si>
  <si>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</si>
  <si>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</si>
  <si>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</si>
  <si>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</si>
  <si>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</si>
  <si>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</si>
  <si>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</si>
  <si>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</si>
  <si>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</si>
  <si>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</si>
  <si>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</si>
  <si>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</si>
  <si>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</si>
  <si>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</si>
  <si>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</si>
  <si>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</si>
  <si>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</si>
  <si>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</si>
  <si>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</si>
  <si>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</si>
  <si>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</si>
  <si>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</si>
  <si>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</si>
  <si>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</si>
  <si>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</si>
  <si>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</si>
  <si>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</si>
  <si>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</si>
  <si>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</si>
  <si>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</si>
  <si>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</si>
  <si>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</si>
  <si>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</si>
  <si>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</si>
  <si>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</si>
  <si>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</si>
  <si>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</si>
  <si>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</si>
  <si>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</si>
  <si>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</si>
  <si>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</si>
  <si>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</si>
  <si>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</si>
  <si>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</si>
  <si>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</si>
  <si>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</si>
  <si>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</si>
  <si>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</si>
  <si>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</si>
  <si>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</si>
  <si>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</si>
  <si>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</si>
  <si>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</si>
  <si>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</si>
  <si>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</si>
  <si>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</si>
  <si>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</si>
  <si>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</si>
  <si>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</si>
  <si>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</si>
  <si>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</si>
  <si>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</si>
  <si>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</si>
  <si>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</si>
  <si>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</si>
  <si>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</si>
  <si>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</si>
  <si>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</si>
  <si>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</si>
  <si>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</si>
  <si>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</si>
  <si>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</si>
  <si>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</si>
  <si>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</si>
  <si>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</si>
  <si>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</si>
  <si>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</si>
  <si>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</si>
  <si>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</si>
  <si>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</si>
  <si>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</si>
  <si>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</si>
  <si>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</si>
  <si>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</si>
  <si>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</si>
  <si>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</si>
  <si>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</si>
  <si>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</si>
  <si>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</si>
  <si>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</si>
  <si>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</si>
  <si>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</si>
  <si>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</si>
  <si>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</si>
  <si>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</si>
  <si>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</si>
  <si>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</si>
  <si>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</si>
  <si>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</si>
  <si>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</si>
  <si>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</si>
  <si>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</si>
  <si>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</si>
  <si>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</si>
  <si>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</si>
  <si>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</si>
  <si>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</si>
  <si>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</si>
  <si>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</si>
  <si>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</si>
  <si>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</si>
  <si>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</si>
  <si>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</si>
  <si>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</si>
  <si>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</si>
  <si>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</si>
  <si>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</si>
  <si>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</si>
  <si>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</si>
  <si>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</si>
  <si>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</si>
  <si>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</si>
  <si>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</si>
  <si>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</si>
  <si>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</si>
  <si>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</si>
  <si>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</si>
  <si>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</si>
  <si>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</si>
  <si>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</si>
  <si>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</si>
  <si>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</si>
  <si>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</si>
  <si>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</si>
  <si>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</si>
  <si>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</si>
  <si>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</si>
  <si>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</si>
  <si>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</si>
  <si>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</si>
  <si>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</si>
  <si>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</si>
  <si>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</si>
  <si>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</si>
  <si>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</si>
  <si>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</si>
  <si>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</si>
  <si>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</si>
  <si>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</si>
  <si>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</si>
  <si>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</si>
  <si>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</si>
  <si>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</si>
  <si>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</si>
  <si>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</si>
  <si>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</si>
  <si>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</si>
  <si>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</si>
  <si>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</si>
  <si>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</si>
  <si>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</si>
  <si>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</si>
  <si>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</si>
  <si>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</si>
  <si>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</si>
  <si>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</si>
  <si>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</si>
  <si>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</si>
  <si>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</si>
  <si>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</si>
  <si>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</si>
  <si>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</si>
  <si>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</si>
  <si>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</si>
  <si>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</si>
  <si>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</si>
  <si>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</si>
  <si>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</si>
  <si>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</si>
  <si>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</si>
  <si>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</si>
  <si>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</si>
  <si>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</si>
  <si>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</si>
  <si>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</si>
  <si>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</si>
  <si>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</si>
  <si>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</si>
  <si>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</si>
  <si>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</si>
  <si>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</si>
  <si>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</si>
  <si>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</si>
  <si>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</si>
  <si>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</si>
  <si>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</si>
  <si>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</si>
  <si>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</si>
  <si>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</si>
  <si>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</si>
  <si>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</si>
  <si>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</si>
  <si>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</si>
  <si>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</si>
  <si>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</si>
  <si>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</si>
  <si>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</si>
  <si>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</si>
  <si>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</si>
  <si>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</si>
  <si>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</si>
  <si>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</si>
  <si>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</si>
  <si>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</si>
  <si>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</si>
  <si>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</si>
  <si>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</si>
  <si>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</si>
  <si>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</si>
  <si>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</si>
  <si>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</si>
  <si>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</si>
  <si>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</si>
  <si>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</si>
  <si>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</si>
  <si>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</si>
  <si>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</si>
  <si>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</si>
  <si>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</si>
  <si>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</si>
  <si>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</si>
  <si>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</si>
  <si>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</si>
  <si>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</si>
  <si>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</si>
  <si>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</si>
  <si>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</si>
  <si>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</si>
  <si>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</si>
  <si>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</si>
  <si>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</si>
  <si>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</si>
  <si>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</si>
  <si>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</si>
  <si>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</si>
  <si>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</si>
  <si>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</si>
  <si>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</si>
  <si>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</si>
  <si>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</si>
  <si>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</si>
  <si>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</si>
  <si>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</si>
  <si>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</si>
  <si>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</si>
  <si>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</si>
  <si>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</si>
  <si>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</si>
  <si>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</si>
  <si>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</si>
  <si>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</si>
  <si>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</si>
  <si>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</si>
  <si>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</si>
  <si>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</si>
  <si>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</si>
  <si>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</si>
  <si>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</si>
  <si>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</si>
  <si>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</si>
  <si>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</si>
  <si>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</si>
  <si>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</si>
  <si>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</si>
  <si>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</si>
  <si>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</si>
  <si>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</si>
  <si>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</si>
  <si>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</si>
  <si>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</si>
  <si>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</si>
  <si>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</si>
  <si>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</si>
  <si>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</si>
  <si>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</si>
  <si>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</si>
  <si>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</si>
  <si>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</si>
  <si>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</si>
  <si>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</si>
  <si>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</si>
  <si>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</si>
  <si>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</si>
  <si>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</si>
  <si>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</si>
  <si>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</si>
  <si>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</si>
  <si>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</si>
  <si>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</si>
  <si>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</si>
  <si>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</si>
  <si>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</si>
  <si>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</si>
  <si>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</si>
  <si>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</si>
  <si>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</si>
  <si>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</si>
  <si>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</si>
  <si>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</si>
  <si>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</si>
  <si>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</si>
  <si>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</si>
  <si>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</si>
  <si>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</si>
  <si>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</si>
  <si>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</si>
  <si>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</si>
  <si>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</si>
  <si>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</si>
  <si>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</si>
  <si>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</si>
  <si>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</si>
  <si>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</si>
  <si>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</si>
  <si>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</si>
  <si>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</si>
  <si>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</si>
  <si>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</si>
  <si>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</si>
  <si>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</si>
  <si>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</si>
  <si>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</si>
  <si>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</si>
  <si>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</si>
  <si>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</si>
  <si>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</si>
  <si>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</si>
  <si>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</si>
  <si>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</si>
  <si>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</si>
  <si>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</si>
  <si>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</si>
  <si>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</si>
  <si>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</si>
  <si>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</si>
  <si>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</si>
  <si>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</si>
  <si>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</si>
  <si>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</si>
  <si>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</si>
  <si>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</si>
  <si>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</si>
  <si>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</si>
  <si>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</si>
  <si>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</si>
  <si>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</si>
  <si>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</si>
  <si>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</si>
  <si>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</si>
  <si>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</si>
  <si>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</si>
  <si>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</si>
  <si>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</si>
  <si>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</si>
  <si>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</si>
  <si>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</si>
  <si>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</si>
  <si>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</si>
  <si>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</si>
  <si>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</si>
  <si>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</si>
  <si>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</si>
  <si>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</si>
  <si>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</si>
  <si>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</si>
  <si>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</si>
  <si>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</si>
  <si>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</si>
  <si>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</si>
  <si>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</si>
  <si>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</si>
  <si>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</si>
  <si>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</si>
  <si>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</si>
  <si>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</si>
  <si>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</si>
  <si>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</si>
  <si>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</si>
  <si>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</si>
  <si>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</si>
  <si>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</si>
  <si>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</si>
  <si>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</si>
  <si>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</si>
  <si>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</si>
  <si>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</si>
  <si>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</si>
  <si>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</si>
  <si>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</si>
  <si>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</si>
  <si>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</si>
  <si>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</si>
  <si>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</si>
  <si>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</si>
  <si>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</si>
  <si>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</si>
  <si>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</si>
  <si>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</si>
  <si>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</si>
  <si>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</si>
  <si>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</si>
  <si>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</si>
  <si>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</si>
  <si>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</si>
  <si>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</si>
  <si>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</si>
  <si>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</si>
  <si>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</si>
  <si>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</si>
  <si>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</si>
  <si>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</si>
  <si>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</si>
  <si>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</si>
  <si>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</si>
  <si>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</si>
  <si>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</si>
  <si>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</si>
  <si>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</si>
  <si>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</si>
  <si>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</si>
  <si>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</si>
  <si>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</si>
  <si>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</si>
  <si>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</si>
  <si>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</si>
  <si>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</si>
  <si>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</si>
  <si>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</si>
  <si>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</si>
  <si>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</si>
  <si>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</si>
  <si>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</si>
  <si>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</si>
  <si>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</si>
  <si>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</si>
  <si>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</si>
  <si>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</si>
  <si>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</si>
  <si>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</si>
  <si>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</si>
  <si>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</si>
  <si>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</si>
  <si>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</si>
  <si>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</si>
  <si>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</si>
  <si>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</si>
  <si>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</si>
  <si>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</si>
  <si>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</si>
  <si>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</si>
  <si>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</si>
  <si>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</si>
  <si>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</si>
  <si>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</si>
  <si>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</si>
  <si>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</si>
  <si>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</si>
  <si>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</si>
  <si>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</si>
  <si>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</si>
  <si>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</si>
  <si>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</si>
  <si>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</si>
  <si>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</si>
  <si>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</si>
  <si>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</si>
  <si>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</si>
  <si>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</si>
  <si>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</si>
  <si>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</si>
  <si>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</si>
  <si>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</si>
  <si>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</si>
  <si>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</si>
  <si>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</si>
  <si>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</si>
  <si>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</si>
  <si>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</si>
  <si>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</si>
  <si>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</si>
  <si>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</si>
  <si>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</si>
  <si>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</si>
  <si>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</si>
  <si>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</si>
  <si>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</si>
  <si>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</si>
  <si>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</si>
  <si>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</si>
  <si>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</si>
  <si>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</si>
  <si>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</si>
  <si>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</si>
  <si>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</si>
  <si>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</si>
  <si>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</si>
  <si>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</si>
  <si>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</si>
  <si>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</si>
  <si>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</si>
  <si>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</si>
  <si>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</si>
  <si>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</si>
  <si>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</si>
  <si>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</si>
  <si>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</si>
  <si>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</si>
  <si>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</si>
  <si>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</si>
  <si>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</si>
  <si>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</si>
  <si>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</si>
  <si>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</si>
  <si>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</si>
  <si>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</si>
  <si>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</si>
  <si>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</si>
  <si>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</si>
  <si>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</si>
  <si>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</si>
  <si>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</si>
  <si>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</si>
  <si>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</si>
  <si>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</si>
  <si>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</si>
  <si>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</si>
  <si>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</si>
  <si>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</si>
  <si>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</si>
  <si>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</si>
  <si>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</si>
  <si>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</si>
  <si>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</si>
  <si>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</si>
  <si>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</si>
  <si>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</si>
  <si>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</si>
  <si>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</si>
  <si>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</si>
  <si>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</si>
  <si>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</si>
  <si>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</si>
  <si>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</si>
  <si>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</si>
  <si>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</si>
  <si>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</si>
  <si>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</si>
  <si>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</si>
  <si>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</si>
  <si>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</si>
  <si>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</si>
  <si>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</si>
  <si>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</si>
  <si>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</si>
  <si>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</si>
  <si>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</si>
  <si>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</si>
  <si>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</si>
  <si>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</si>
  <si>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</si>
  <si>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</si>
  <si>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</si>
  <si>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</si>
  <si>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</si>
  <si>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</si>
  <si>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</si>
  <si>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</si>
  <si>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</si>
  <si>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</si>
  <si>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</si>
  <si>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</si>
  <si>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</si>
  <si>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</si>
  <si>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</si>
  <si>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</si>
  <si>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</si>
  <si>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</si>
  <si>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</si>
  <si>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</si>
  <si>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</si>
  <si>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</si>
  <si>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</si>
  <si>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</si>
  <si>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</si>
  <si>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</si>
  <si>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</si>
  <si>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</si>
  <si>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</si>
  <si>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</si>
  <si>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</si>
  <si>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</si>
  <si>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</si>
  <si>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</si>
  <si>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</si>
  <si>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</si>
  <si>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</si>
  <si>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</si>
  <si>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</si>
  <si>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</si>
  <si>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</si>
  <si>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</si>
  <si>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</si>
  <si>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</si>
  <si>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</si>
  <si>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</si>
  <si>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</si>
  <si>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</si>
  <si>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</si>
  <si>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</si>
  <si>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</si>
  <si>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</si>
  <si>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</si>
  <si>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</si>
  <si>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</si>
  <si>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</si>
  <si>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</si>
  <si>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</si>
  <si>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</si>
  <si>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</si>
  <si>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</si>
  <si>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</si>
  <si>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</si>
  <si>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</si>
  <si>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</si>
  <si>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</si>
  <si>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</si>
  <si>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</si>
  <si>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</si>
  <si>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</si>
  <si>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</si>
  <si>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</si>
  <si>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</si>
  <si>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</si>
  <si>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</si>
  <si>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</si>
  <si>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</si>
  <si>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</si>
  <si>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</si>
  <si>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</si>
  <si>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</si>
  <si>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</si>
  <si>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</si>
  <si>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</si>
  <si>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</si>
  <si>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</si>
  <si>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</si>
  <si>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</si>
  <si>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</si>
  <si>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</si>
  <si>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</si>
  <si>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</si>
  <si>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</si>
  <si>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</si>
  <si>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</si>
  <si>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</si>
  <si>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</si>
  <si>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</si>
  <si>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</si>
  <si>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</si>
  <si>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</si>
  <si>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</si>
  <si>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</si>
  <si>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</si>
  <si>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</si>
  <si>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</si>
  <si>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</si>
  <si>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</si>
  <si>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</si>
  <si>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</si>
  <si>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</si>
  <si>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</si>
  <si>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</si>
  <si>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</si>
  <si>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</si>
  <si>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</si>
  <si>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</si>
  <si>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</si>
  <si>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</si>
  <si>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</si>
  <si>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</si>
  <si>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</si>
  <si>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</si>
  <si>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</si>
  <si>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</si>
  <si>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</si>
  <si>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</si>
  <si>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</si>
  <si>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</si>
  <si>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</si>
  <si>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</si>
  <si>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</si>
  <si>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</si>
  <si>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</si>
  <si>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</si>
  <si>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</si>
  <si>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</si>
  <si>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</si>
  <si>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</si>
  <si>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</si>
  <si>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</si>
  <si>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</si>
  <si>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</si>
  <si>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</si>
  <si>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</si>
  <si>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</si>
  <si>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</si>
  <si>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</si>
  <si>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</si>
  <si>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</si>
  <si>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</si>
  <si>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</si>
  <si>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</si>
  <si>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</si>
  <si>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</si>
  <si>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</si>
  <si>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</si>
  <si>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</si>
  <si>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</si>
  <si>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</si>
  <si>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</si>
  <si>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</si>
  <si>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</si>
  <si>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</si>
  <si>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</si>
  <si>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</si>
  <si>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</si>
  <si>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</si>
  <si>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</si>
  <si>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</si>
  <si>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</si>
  <si>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</si>
  <si>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</si>
  <si>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</si>
  <si>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</si>
  <si>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</si>
  <si>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</si>
  <si>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</si>
  <si>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</si>
  <si>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</si>
  <si>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</si>
  <si>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</si>
  <si>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</si>
  <si>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</si>
  <si>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</si>
  <si>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</si>
  <si>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</si>
  <si>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</si>
  <si>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</si>
  <si>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</si>
  <si>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</si>
  <si>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</si>
  <si>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</si>
  <si>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</si>
  <si>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</si>
  <si>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</si>
  <si>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</si>
  <si>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</si>
  <si>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</si>
  <si>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</si>
  <si>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</si>
  <si>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</si>
  <si>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</si>
  <si>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</si>
  <si>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</si>
  <si>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</si>
  <si>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</si>
  <si>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</si>
  <si>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</si>
  <si>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</si>
  <si>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</si>
  <si>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</si>
  <si>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</si>
  <si>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</si>
  <si>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</si>
  <si>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</si>
  <si>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</si>
  <si>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</si>
  <si>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</si>
  <si>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</si>
  <si>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</si>
  <si>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</si>
  <si>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</si>
  <si>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</si>
  <si>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</si>
  <si>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</si>
  <si>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</si>
  <si>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</si>
  <si>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</si>
  <si>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</si>
  <si>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</si>
  <si>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</si>
  <si>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</si>
  <si>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</si>
  <si>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</si>
  <si>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</si>
  <si>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</si>
  <si>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</si>
  <si>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</si>
  <si>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</si>
  <si>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</si>
  <si>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</si>
  <si>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</si>
  <si>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</si>
  <si>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</si>
  <si>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</si>
  <si>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</si>
  <si>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</si>
  <si>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</si>
  <si>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</si>
  <si>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</si>
  <si>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</si>
  <si>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</si>
  <si>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</si>
  <si>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</si>
  <si>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</si>
  <si>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</si>
  <si>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</si>
  <si>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</si>
  <si>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</si>
  <si>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</si>
  <si>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</si>
  <si>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</si>
  <si>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</si>
  <si>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</si>
  <si>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</si>
  <si>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</si>
  <si>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</si>
  <si>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</si>
  <si>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</si>
  <si>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</si>
  <si>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</si>
  <si>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</si>
  <si>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</si>
  <si>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</si>
  <si>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</si>
  <si>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</si>
  <si>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</si>
  <si>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</si>
  <si>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</si>
  <si>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</si>
  <si>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</si>
  <si>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</si>
  <si>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</si>
  <si>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</si>
  <si>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</si>
  <si>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</si>
  <si>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</si>
  <si>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</si>
  <si>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</si>
  <si>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</si>
  <si>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</si>
  <si>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</si>
  <si>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</si>
  <si>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</si>
  <si>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</si>
  <si>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</si>
  <si>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</si>
  <si>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</si>
  <si>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</si>
  <si>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</si>
  <si>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</si>
  <si>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</si>
  <si>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</si>
  <si>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</si>
  <si>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</si>
  <si>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</si>
  <si>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</si>
  <si>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</si>
  <si>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</si>
  <si>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</si>
  <si>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</si>
  <si>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</si>
  <si>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</si>
  <si>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</si>
  <si>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</si>
  <si>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</si>
  <si>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</si>
  <si>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</si>
  <si>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</si>
  <si>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</si>
  <si>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</si>
  <si>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</si>
  <si>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</si>
  <si>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</si>
  <si>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</si>
  <si>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</si>
  <si>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</si>
  <si>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</si>
  <si>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</si>
  <si>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</si>
  <si>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</si>
  <si>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</si>
  <si>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</si>
  <si>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</si>
  <si>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</si>
  <si>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</si>
  <si>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</si>
  <si>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</si>
  <si>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</si>
  <si>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</si>
  <si>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</si>
  <si>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</si>
  <si>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</si>
  <si>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</si>
  <si>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</si>
  <si>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</si>
  <si>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</si>
  <si>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</si>
  <si>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</si>
  <si>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</si>
  <si>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</si>
  <si>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</si>
  <si>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</si>
  <si>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</si>
  <si>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</si>
  <si>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</si>
  <si>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</si>
  <si>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</si>
  <si>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</si>
  <si>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</si>
  <si>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</si>
  <si>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</si>
  <si>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</si>
  <si>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</si>
  <si>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</si>
  <si>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</si>
  <si>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</si>
  <si>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</si>
  <si>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</si>
  <si>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</si>
  <si>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</si>
  <si>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</si>
  <si>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</si>
  <si>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</si>
  <si>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</si>
  <si>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</si>
  <si>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</si>
  <si>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</si>
  <si>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</si>
  <si>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</si>
  <si>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</si>
  <si>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</si>
  <si>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</si>
  <si>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</si>
  <si>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</si>
  <si>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</si>
  <si>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</si>
  <si>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</si>
  <si>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</si>
  <si>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</si>
  <si>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</si>
  <si>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</si>
  <si>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</si>
  <si>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</si>
  <si>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</si>
  <si>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</si>
  <si>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</si>
  <si>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</si>
  <si>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</si>
  <si>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</si>
  <si>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</si>
  <si>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</si>
  <si>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</si>
  <si>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</si>
  <si>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</si>
  <si>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</si>
  <si>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</si>
  <si>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</si>
  <si>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</si>
  <si>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</si>
  <si>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</si>
  <si>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</si>
  <si>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</si>
  <si>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</si>
  <si>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</si>
  <si>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</si>
  <si>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</si>
  <si>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</si>
  <si>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</si>
  <si>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</si>
  <si>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</si>
  <si>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</si>
  <si>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</si>
  <si>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</si>
  <si>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</si>
  <si>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</si>
  <si>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</si>
  <si>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</si>
  <si>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</si>
  <si>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</si>
  <si>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</si>
  <si>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</si>
  <si>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</si>
  <si>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</si>
  <si>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</si>
  <si>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</si>
  <si>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</si>
  <si>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</si>
  <si>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</si>
  <si>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</si>
  <si>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</si>
  <si>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</si>
  <si>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</si>
  <si>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</si>
  <si>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</si>
  <si>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</si>
  <si>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</si>
  <si>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</si>
  <si>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</si>
  <si>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</si>
  <si>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</si>
  <si>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</si>
  <si>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</si>
  <si>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</si>
  <si>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</si>
  <si>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</si>
  <si>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</si>
  <si>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</si>
  <si>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</si>
  <si>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</si>
  <si>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</si>
  <si>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</si>
  <si>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</si>
  <si>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</si>
  <si>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</si>
  <si>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</si>
  <si>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</si>
  <si>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</si>
  <si>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</si>
  <si>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</si>
  <si>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</si>
  <si>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</si>
  <si>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</si>
  <si>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</si>
  <si>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</si>
  <si>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</si>
  <si>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</si>
  <si>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</si>
  <si>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</si>
  <si>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</si>
  <si>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</si>
  <si>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</si>
  <si>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</si>
  <si>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</si>
  <si>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</si>
  <si>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</si>
  <si>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</si>
  <si>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</si>
  <si>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</si>
  <si>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</si>
  <si>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</si>
  <si>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</si>
  <si>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</si>
  <si>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</si>
  <si>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</si>
  <si>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</si>
  <si>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</si>
  <si>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</si>
  <si>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</si>
  <si>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</si>
  <si>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</si>
  <si>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</si>
  <si>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</si>
  <si>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</si>
  <si>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</si>
  <si>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</si>
  <si>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</si>
  <si>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</si>
  <si>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</si>
  <si>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</si>
  <si>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</si>
  <si>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</si>
  <si>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</si>
  <si>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</si>
  <si>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</si>
  <si>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</si>
  <si>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</si>
  <si>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</si>
  <si>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</si>
  <si>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</si>
  <si>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</si>
  <si>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</si>
  <si>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</si>
  <si>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</si>
  <si>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</si>
  <si>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</si>
  <si>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</si>
  <si>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</si>
  <si>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</si>
  <si>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</si>
  <si>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</si>
  <si>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</si>
  <si>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</si>
  <si>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</si>
  <si>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</si>
  <si>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</si>
  <si>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</si>
  <si>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</si>
  <si>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</si>
  <si>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</si>
  <si>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</si>
  <si>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</si>
  <si>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</si>
  <si>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</si>
  <si>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</si>
  <si>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</si>
  <si>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</si>
  <si>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</si>
  <si>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</si>
  <si>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</si>
  <si>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</si>
  <si>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</si>
  <si>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</si>
  <si>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</si>
  <si>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</si>
  <si>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</si>
  <si>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</si>
  <si>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</si>
  <si>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</si>
  <si>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</si>
  <si>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</si>
  <si>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</si>
  <si>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</si>
  <si>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</si>
  <si>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</si>
  <si>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</si>
  <si>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</si>
  <si>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</si>
  <si>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</si>
  <si>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</si>
  <si>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</si>
  <si>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</si>
  <si>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</si>
  <si>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</si>
  <si>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</si>
  <si>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</si>
  <si>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</si>
  <si>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</si>
  <si>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</si>
  <si>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</si>
  <si>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</si>
  <si>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</si>
  <si>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</si>
  <si>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</si>
  <si>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</si>
  <si>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</si>
  <si>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</si>
  <si>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</si>
  <si>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</si>
  <si>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</si>
  <si>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</si>
  <si>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</si>
  <si>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</si>
  <si>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</si>
  <si>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</si>
  <si>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</si>
  <si>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</si>
  <si>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</si>
  <si>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</si>
  <si>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</si>
  <si>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</si>
  <si>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</si>
  <si>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</si>
  <si>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</si>
  <si>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</si>
  <si>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</si>
  <si>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</si>
  <si>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</si>
  <si>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</si>
  <si>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</si>
  <si>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</si>
  <si>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</si>
  <si>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</si>
  <si>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</si>
  <si>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</si>
  <si>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</si>
  <si>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</si>
  <si>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</si>
  <si>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</si>
  <si>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</si>
  <si>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</si>
  <si>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</si>
  <si>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</si>
  <si>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</si>
  <si>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</si>
  <si>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</si>
  <si>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</si>
  <si>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</si>
  <si>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</si>
  <si>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</si>
  <si>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</si>
  <si>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</si>
  <si>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</si>
  <si>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</si>
  <si>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</si>
  <si>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</si>
  <si>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</si>
  <si>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</si>
  <si>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</si>
  <si>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</si>
  <si>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</si>
  <si>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</si>
  <si>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</si>
  <si>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</si>
  <si>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</si>
  <si>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</si>
  <si>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</si>
  <si>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</si>
  <si>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</si>
  <si>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</si>
  <si>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</si>
  <si>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</si>
  <si>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</si>
  <si>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</si>
  <si>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</si>
  <si>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</si>
  <si>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</si>
  <si>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</si>
  <si>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</si>
  <si>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</si>
  <si>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</si>
  <si>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</si>
  <si>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</si>
  <si>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</si>
  <si>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</si>
  <si>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</si>
  <si>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</si>
  <si>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</si>
  <si>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</si>
  <si>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</si>
  <si>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</si>
  <si>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</si>
  <si>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</si>
  <si>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</si>
  <si>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</si>
  <si>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</si>
  <si>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</si>
  <si>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</si>
  <si>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</si>
  <si>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</si>
  <si>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</si>
  <si>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</si>
  <si>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</si>
  <si>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</si>
  <si>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</si>
  <si>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</si>
  <si>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</si>
  <si>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</si>
  <si>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</si>
  <si>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</si>
  <si>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</si>
  <si>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</si>
  <si>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</si>
  <si>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</si>
  <si>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</si>
  <si>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</si>
  <si>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</si>
  <si>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</si>
  <si>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</si>
  <si>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</si>
  <si>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</si>
  <si>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</si>
  <si>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</si>
  <si>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</si>
  <si>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</si>
  <si>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</si>
  <si>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</si>
  <si>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</si>
  <si>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</si>
  <si>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</si>
  <si>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</si>
  <si>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</si>
  <si>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</si>
  <si>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</si>
  <si>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</si>
  <si>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</si>
  <si>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</si>
  <si>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</si>
  <si>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</si>
  <si>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</si>
  <si>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</si>
  <si>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</si>
  <si>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</si>
  <si>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</si>
  <si>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</si>
  <si>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</si>
  <si>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</si>
  <si>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</si>
  <si>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</si>
  <si>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</si>
  <si>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</si>
  <si>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</si>
  <si>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</si>
  <si>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</si>
  <si>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</si>
  <si>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</si>
  <si>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</si>
  <si>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</si>
  <si>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</si>
  <si>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</si>
  <si>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</si>
  <si>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</si>
  <si>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</si>
  <si>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</si>
  <si>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</si>
  <si>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</si>
  <si>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</si>
  <si>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</si>
  <si>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</si>
  <si>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</si>
  <si>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</si>
  <si>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</si>
  <si>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</si>
  <si>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</si>
  <si>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</si>
  <si>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</si>
  <si>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</si>
  <si>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</si>
  <si>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</si>
  <si>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</si>
  <si>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</si>
  <si>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</si>
  <si>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</si>
  <si>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</si>
  <si>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</si>
  <si>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</si>
  <si>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</si>
  <si>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</si>
  <si>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</si>
  <si>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</si>
  <si>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</si>
  <si>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</si>
  <si>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</si>
  <si>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</si>
  <si>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</si>
  <si>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</si>
  <si>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</si>
  <si>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</si>
  <si>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</si>
  <si>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</si>
  <si>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</si>
  <si>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</si>
  <si>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</si>
  <si>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</si>
  <si>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</si>
  <si>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</si>
  <si>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</si>
  <si>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</si>
  <si>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</si>
  <si>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</si>
  <si>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</si>
  <si>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</si>
  <si>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</si>
  <si>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</si>
  <si>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</si>
  <si>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</si>
  <si>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</si>
  <si>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</si>
  <si>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</si>
  <si>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</si>
  <si>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</si>
  <si>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</si>
  <si>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</si>
  <si>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</si>
  <si>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</si>
  <si>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</si>
  <si>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</si>
  <si>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</si>
  <si>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</si>
  <si>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</si>
  <si>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</si>
  <si>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</si>
  <si>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</si>
  <si>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</si>
  <si>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</si>
  <si>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</si>
  <si>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</si>
  <si>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</si>
  <si>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</si>
  <si>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</si>
  <si>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</si>
  <si>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</si>
  <si>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</si>
  <si>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</si>
  <si>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</si>
  <si>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</si>
  <si>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</si>
  <si>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</si>
  <si>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</si>
  <si>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</si>
  <si>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</si>
  <si>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</si>
  <si>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</si>
  <si>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</si>
  <si>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</si>
  <si>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</si>
  <si>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</si>
  <si>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</si>
  <si>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</si>
  <si>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</si>
  <si>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</si>
  <si>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</si>
  <si>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</si>
  <si>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</si>
  <si>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</si>
  <si>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</si>
  <si>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</si>
  <si>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</si>
  <si>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</si>
  <si>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</si>
  <si>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</si>
  <si>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</si>
  <si>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</si>
  <si>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</si>
  <si>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</si>
  <si>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</si>
  <si>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</si>
  <si>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</si>
  <si>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</si>
  <si>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</si>
  <si>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</si>
  <si>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</si>
  <si>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</si>
  <si>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</si>
  <si>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</si>
  <si>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</si>
  <si>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</si>
  <si>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</si>
  <si>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</si>
  <si>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</si>
  <si>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</si>
  <si>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</si>
  <si>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</si>
  <si>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</si>
  <si>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</si>
  <si>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</si>
  <si>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</si>
  <si>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</si>
  <si>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</si>
  <si>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</si>
  <si>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</si>
  <si>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</si>
  <si>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</si>
  <si>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</si>
  <si>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</si>
  <si>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</si>
  <si>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</si>
  <si>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</si>
  <si>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</si>
  <si>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</si>
  <si>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</si>
  <si>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</si>
  <si>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</si>
  <si>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</si>
  <si>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</si>
  <si>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</si>
  <si>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</si>
  <si>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</si>
  <si>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</si>
  <si>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</si>
  <si>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</si>
  <si>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</si>
  <si>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</si>
  <si>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</si>
  <si>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</si>
  <si>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</si>
  <si>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</si>
  <si>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</si>
  <si>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</si>
  <si>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</si>
  <si>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</si>
  <si>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</si>
  <si>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</si>
  <si>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</si>
  <si>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</si>
  <si>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</si>
  <si>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</si>
  <si>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</si>
  <si>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</si>
  <si>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</si>
  <si>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</si>
  <si>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</si>
  <si>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</si>
  <si>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</si>
  <si>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</si>
  <si>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</si>
  <si>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</si>
  <si>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</si>
  <si>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</si>
  <si>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</si>
  <si>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</si>
  <si>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</si>
  <si>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</si>
  <si>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</si>
  <si>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</si>
  <si>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</si>
  <si>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</si>
  <si>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</si>
  <si>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</si>
  <si>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</si>
  <si>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</si>
  <si>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</si>
  <si>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</si>
  <si>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</si>
  <si>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</si>
  <si>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</si>
  <si>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</si>
  <si>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</si>
  <si>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</si>
  <si>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</si>
  <si>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</si>
  <si>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</si>
  <si>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</si>
  <si>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</si>
  <si>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</si>
  <si>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</si>
  <si>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</si>
  <si>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</si>
  <si>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</si>
  <si>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</si>
  <si>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</si>
  <si>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</si>
  <si>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</si>
  <si>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</si>
  <si>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</si>
  <si>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</si>
  <si>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</si>
  <si>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</si>
  <si>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</si>
  <si>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</si>
  <si>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</si>
  <si>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</si>
  <si>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</si>
  <si>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</si>
  <si>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</si>
  <si>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</si>
  <si>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</si>
  <si>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</si>
  <si>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</si>
  <si>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</si>
  <si>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</si>
  <si>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</si>
  <si>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</si>
  <si>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</si>
  <si>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</si>
  <si>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</si>
  <si>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</si>
  <si>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</si>
  <si>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</si>
  <si>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</si>
  <si>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</si>
  <si>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</si>
  <si>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</si>
  <si>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</si>
  <si>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</si>
  <si>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</si>
  <si>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</si>
  <si>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</si>
  <si>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</si>
  <si>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</si>
  <si>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</si>
  <si>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</si>
  <si>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</si>
  <si>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</si>
  <si>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</si>
  <si>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</si>
  <si>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</si>
  <si>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</si>
  <si>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</si>
  <si>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</si>
  <si>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</si>
  <si>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</si>
  <si>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</si>
  <si>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</si>
  <si>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</si>
  <si>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</si>
  <si>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</si>
  <si>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</si>
  <si>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</si>
  <si>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</si>
  <si>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</si>
  <si>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</si>
  <si>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</si>
  <si>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</si>
  <si>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</si>
  <si>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</si>
  <si>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</si>
  <si>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</si>
  <si>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</si>
  <si>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</si>
  <si>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</si>
  <si>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</si>
  <si>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</si>
  <si>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</si>
  <si>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</si>
  <si>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</si>
  <si>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</si>
  <si>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</si>
  <si>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</si>
  <si>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</si>
  <si>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</si>
  <si>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</si>
  <si>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</si>
  <si>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</si>
  <si>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</si>
  <si>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</si>
  <si>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</si>
  <si>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</si>
  <si>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</si>
  <si>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</si>
  <si>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</si>
  <si>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</si>
  <si>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</si>
  <si>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</si>
  <si>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</si>
  <si>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</si>
  <si>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</si>
  <si>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</si>
  <si>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</si>
  <si>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</si>
  <si>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</si>
  <si>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</si>
  <si>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</si>
  <si>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</si>
  <si>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</si>
  <si>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</si>
  <si>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</si>
  <si>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</si>
  <si>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</si>
  <si>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</si>
  <si>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</si>
  <si>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</si>
  <si>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</si>
  <si>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</si>
  <si>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</si>
  <si>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</si>
  <si>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</si>
  <si>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</si>
  <si>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</si>
  <si>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</si>
  <si>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</si>
  <si>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</si>
  <si>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</si>
  <si>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</si>
  <si>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</si>
  <si>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</si>
  <si>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</si>
  <si>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</si>
  <si>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</si>
  <si>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</si>
  <si>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</si>
  <si>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</si>
  <si>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</si>
  <si>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</si>
  <si>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</si>
  <si>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</si>
  <si>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</si>
  <si>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</si>
  <si>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</si>
  <si>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</si>
  <si>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</si>
  <si>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</si>
  <si>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</si>
  <si>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</si>
  <si>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</si>
  <si>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</si>
  <si>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</si>
  <si>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</si>
  <si>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</si>
  <si>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</si>
  <si>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</si>
  <si>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</si>
  <si>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</si>
  <si>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</si>
  <si>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</si>
  <si>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</si>
  <si>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</si>
  <si>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</si>
  <si>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</si>
  <si>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</si>
  <si>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</si>
  <si>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</si>
  <si>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</si>
  <si>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</si>
  <si>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</si>
  <si>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</si>
  <si>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</si>
  <si>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</si>
  <si>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</si>
  <si>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</si>
  <si>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</si>
  <si>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</si>
  <si>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</si>
  <si>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</si>
  <si>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</si>
  <si>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</si>
  <si>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</si>
  <si>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</si>
  <si>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</si>
  <si>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</si>
  <si>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</si>
  <si>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</si>
  <si>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</si>
  <si>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</si>
  <si>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</si>
  <si>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</si>
  <si>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</si>
  <si>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</si>
  <si>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</si>
  <si>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</si>
  <si>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</si>
  <si>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</si>
  <si>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</si>
  <si>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</si>
  <si>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</si>
  <si>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</si>
  <si>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</si>
  <si>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</si>
  <si>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</si>
  <si>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</si>
  <si>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</si>
  <si>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</si>
  <si>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</si>
  <si>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</si>
  <si>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</si>
  <si>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</si>
  <si>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</si>
  <si>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</si>
  <si>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</si>
  <si>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</si>
  <si>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</si>
  <si>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</si>
  <si>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</si>
  <si>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</si>
  <si>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</si>
  <si>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</si>
  <si>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</si>
  <si>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</si>
  <si>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</si>
  <si>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</si>
  <si>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</si>
  <si>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</si>
  <si>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</si>
  <si>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</si>
  <si>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</si>
  <si>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</si>
  <si>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</si>
  <si>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</si>
  <si>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</si>
  <si>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</si>
  <si>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</si>
  <si>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</si>
  <si>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</si>
  <si>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</si>
  <si>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</si>
  <si>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</si>
  <si>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</si>
  <si>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</si>
  <si>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</si>
  <si>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</si>
  <si>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</si>
  <si>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</si>
  <si>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</si>
  <si>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</si>
  <si>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</si>
  <si>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</si>
  <si>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</si>
  <si>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</si>
  <si>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</si>
  <si>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</si>
  <si>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</si>
  <si>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</si>
  <si>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</si>
  <si>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</si>
  <si>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</si>
  <si>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</si>
  <si>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</si>
  <si>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</si>
  <si>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</si>
  <si>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</si>
  <si>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</si>
  <si>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</si>
  <si>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</si>
  <si>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</si>
  <si>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</si>
  <si>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</si>
  <si>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</si>
  <si>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</si>
  <si>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</si>
  <si>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</si>
  <si>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</si>
  <si>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</si>
  <si>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</si>
  <si>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</si>
  <si>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</si>
  <si>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</si>
  <si>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</si>
  <si>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</si>
  <si>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</si>
  <si>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</si>
  <si>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</si>
  <si>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</si>
  <si>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</si>
  <si>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</si>
  <si>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</si>
  <si>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</si>
  <si>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</si>
  <si>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</si>
  <si>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</si>
  <si>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</si>
  <si>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</si>
  <si>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</si>
  <si>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</si>
  <si>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</si>
  <si>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</si>
  <si>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</si>
  <si>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</si>
  <si>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</si>
  <si>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</si>
  <si>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</si>
  <si>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</si>
  <si>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</si>
  <si>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</si>
  <si>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</si>
  <si>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</si>
  <si>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</si>
  <si>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</si>
  <si>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</si>
  <si>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</si>
  <si>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</si>
  <si>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</si>
  <si>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</si>
  <si>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</si>
  <si>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</si>
  <si>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</si>
  <si>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</si>
  <si>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</si>
  <si>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</si>
  <si>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</si>
  <si>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</si>
  <si>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</si>
  <si>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</si>
  <si>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</si>
  <si>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</si>
  <si>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</si>
  <si>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</si>
  <si>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</si>
  <si>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</si>
  <si>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</si>
  <si>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</si>
  <si>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</si>
  <si>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</si>
  <si>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</si>
  <si>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</si>
  <si>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</si>
  <si>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</si>
  <si>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</si>
  <si>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</si>
  <si>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</si>
  <si>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</si>
  <si>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</si>
  <si>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</si>
  <si>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</si>
  <si>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</si>
  <si>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</si>
  <si>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</si>
  <si>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</si>
  <si>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</si>
  <si>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</si>
  <si>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</si>
  <si>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</si>
  <si>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</si>
  <si>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</si>
  <si>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</si>
  <si>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</si>
  <si>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</si>
  <si>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</si>
  <si>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</si>
  <si>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</si>
  <si>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</si>
  <si>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</si>
  <si>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</si>
  <si>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</si>
  <si>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</si>
  <si>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</si>
  <si>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</si>
  <si>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</si>
  <si>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</si>
  <si>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</si>
  <si>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</si>
  <si>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</si>
  <si>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</si>
  <si>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</si>
  <si>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</si>
  <si>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</si>
  <si>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</si>
  <si>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</si>
  <si>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</si>
  <si>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</si>
  <si>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</si>
  <si>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</si>
  <si>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</si>
  <si>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</si>
  <si>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</si>
  <si>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</si>
  <si>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</si>
  <si>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</si>
  <si>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</si>
  <si>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</si>
  <si>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</si>
  <si>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</si>
  <si>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</si>
  <si>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</si>
  <si>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</si>
  <si>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</si>
  <si>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</si>
  <si>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</si>
  <si>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</si>
  <si>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</si>
  <si>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</si>
  <si>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</si>
  <si>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</si>
  <si>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</si>
  <si>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</si>
  <si>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</si>
  <si>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</si>
  <si>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</si>
  <si>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</si>
  <si>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</si>
  <si>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</si>
  <si>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</si>
  <si>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</si>
  <si>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</si>
  <si>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</si>
  <si>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</si>
  <si>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</si>
  <si>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</si>
  <si>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</si>
  <si>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</si>
  <si>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</si>
  <si>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</si>
  <si>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</si>
  <si>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</si>
  <si>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</si>
  <si>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</si>
  <si>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</si>
  <si>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</si>
  <si>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</si>
  <si>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</si>
  <si>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</si>
  <si>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</si>
  <si>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</si>
  <si>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</si>
  <si>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</si>
  <si>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</si>
  <si>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</si>
  <si>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</si>
  <si>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</si>
  <si>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</si>
  <si>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</si>
  <si>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</si>
  <si>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</si>
  <si>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</si>
  <si>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</si>
  <si>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</si>
  <si>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</si>
  <si>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</si>
  <si>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</si>
  <si>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</si>
  <si>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</si>
  <si>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</si>
  <si>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</si>
  <si>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</si>
  <si>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</si>
  <si>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</si>
  <si>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</si>
  <si>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</si>
  <si>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</si>
  <si>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</si>
  <si>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</si>
  <si>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</si>
  <si>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</si>
  <si>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</si>
  <si>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</si>
  <si>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</si>
  <si>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</si>
  <si>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</si>
  <si>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</si>
  <si>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</si>
  <si>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</si>
  <si>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</si>
  <si>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</si>
  <si>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</si>
  <si>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</si>
  <si>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</si>
  <si>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</si>
  <si>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</si>
  <si>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</si>
  <si>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</si>
  <si>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</si>
  <si>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</si>
  <si>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</si>
  <si>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</si>
  <si>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</si>
  <si>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</si>
  <si>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</si>
  <si>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</si>
  <si>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</si>
  <si>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</si>
  <si>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</si>
  <si>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</si>
  <si>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</si>
  <si>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</si>
  <si>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</si>
  <si>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</si>
  <si>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</si>
  <si>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</si>
  <si>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</si>
  <si>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</si>
  <si>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</si>
  <si>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</si>
  <si>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</si>
  <si>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</si>
  <si>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</si>
  <si>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</si>
  <si>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</si>
  <si>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</si>
  <si>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</si>
  <si>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</si>
  <si>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</si>
  <si>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</si>
  <si>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</si>
  <si>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</si>
  <si>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</si>
  <si>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</si>
  <si>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</si>
  <si>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</si>
  <si>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</si>
  <si>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</si>
  <si>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</si>
  <si>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</si>
  <si>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</si>
  <si>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</si>
  <si>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</si>
  <si>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</si>
  <si>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</si>
  <si>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</si>
  <si>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</si>
  <si>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</si>
  <si>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</si>
  <si>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</si>
  <si>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</si>
  <si>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</si>
  <si>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</si>
  <si>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</si>
  <si>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</si>
  <si>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</si>
  <si>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</si>
  <si>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</si>
  <si>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</si>
  <si>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</si>
  <si>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</si>
  <si>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</si>
  <si>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</si>
  <si>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</si>
  <si>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</si>
  <si>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</si>
  <si>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</si>
  <si>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</si>
  <si>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</si>
  <si>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</si>
  <si>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</si>
  <si>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</si>
  <si>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</si>
  <si>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</si>
  <si>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</si>
  <si>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</si>
  <si>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</si>
  <si>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</si>
  <si>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</si>
  <si>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</si>
  <si>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</si>
  <si>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</si>
  <si>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</si>
  <si>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</si>
  <si>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</si>
  <si>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</si>
  <si>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</si>
  <si>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</si>
  <si>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</si>
  <si>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</si>
  <si>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</si>
  <si>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</si>
  <si>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</si>
  <si>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</si>
  <si>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</si>
  <si>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</si>
  <si>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</si>
  <si>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</si>
  <si>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</si>
  <si>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</si>
  <si>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</si>
  <si>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</si>
  <si>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</si>
  <si>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</si>
  <si>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</si>
  <si>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</si>
  <si>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</si>
  <si>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</si>
  <si>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</si>
  <si>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</si>
  <si>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</si>
  <si>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</si>
  <si>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</si>
  <si>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</si>
  <si>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</si>
  <si>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</si>
  <si>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</si>
  <si>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</si>
  <si>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</si>
  <si>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</si>
  <si>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</si>
  <si>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</si>
  <si>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</si>
  <si>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</si>
  <si>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</si>
  <si>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</si>
  <si>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</si>
  <si>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</si>
  <si>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</si>
  <si>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</si>
  <si>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</si>
  <si>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</si>
  <si>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</si>
  <si>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</si>
  <si>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</si>
  <si>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</si>
  <si>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</si>
  <si>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</si>
  <si>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</si>
  <si>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</si>
  <si>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</si>
  <si>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</si>
  <si>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</si>
  <si>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</si>
  <si>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</si>
  <si>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</si>
  <si>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</si>
  <si>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</si>
  <si>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</si>
  <si>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</si>
  <si>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</si>
  <si>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</si>
  <si>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</si>
  <si>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</si>
  <si>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</si>
  <si>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</si>
  <si>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</si>
  <si>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</si>
  <si>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</si>
  <si>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</si>
  <si>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</si>
  <si>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</si>
  <si>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</si>
  <si>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</si>
  <si>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</si>
  <si>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</si>
  <si>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</si>
  <si>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</si>
  <si>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</si>
  <si>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</si>
  <si>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</si>
  <si>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</si>
  <si>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</si>
  <si>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</si>
  <si>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</si>
  <si>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</si>
  <si>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</si>
  <si>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</si>
  <si>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</si>
  <si>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</si>
  <si>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</si>
  <si>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</si>
  <si>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</si>
  <si>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</si>
  <si>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</si>
  <si>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</si>
  <si>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</si>
  <si>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</si>
  <si>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</si>
  <si>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</si>
  <si>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</si>
  <si>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</si>
  <si>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</si>
  <si>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</si>
  <si>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</si>
  <si>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</si>
  <si>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</si>
  <si>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</si>
  <si>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</si>
  <si>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</si>
  <si>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</si>
  <si>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</si>
  <si>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</si>
  <si>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</si>
  <si>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</si>
  <si>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</si>
  <si>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</si>
  <si>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</si>
  <si>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</si>
  <si>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</si>
  <si>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</si>
  <si>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</si>
  <si>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</si>
  <si>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</si>
  <si>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</si>
  <si>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</si>
  <si>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</si>
  <si>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</si>
  <si>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</si>
  <si>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</si>
  <si>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</si>
  <si>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</si>
  <si>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</si>
  <si>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</si>
  <si>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</si>
  <si>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</si>
  <si>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</si>
  <si>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</si>
  <si>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</si>
  <si>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</si>
  <si>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</si>
  <si>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</si>
  <si>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</si>
  <si>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</si>
  <si>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</si>
  <si>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</si>
  <si>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</si>
  <si>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</si>
  <si>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</si>
  <si>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</si>
  <si>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</si>
  <si>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</si>
  <si>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</si>
  <si>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</si>
  <si>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</si>
  <si>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</si>
  <si>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</si>
  <si>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</si>
  <si>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</si>
  <si>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</si>
  <si>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</si>
  <si>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</si>
  <si>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</si>
  <si>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</si>
  <si>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</si>
  <si>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</si>
  <si>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</si>
  <si>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</si>
  <si>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</si>
  <si>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</si>
  <si>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</si>
  <si>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</si>
  <si>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</si>
  <si>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</si>
  <si>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</si>
  <si>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</si>
  <si>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</si>
  <si>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</si>
  <si>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</si>
  <si>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</si>
  <si>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</si>
  <si>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</si>
  <si>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</si>
  <si>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</si>
  <si>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</si>
  <si>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</si>
  <si>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</si>
  <si>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</si>
  <si>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</si>
  <si>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</si>
  <si>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</si>
  <si>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</si>
  <si>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</si>
  <si>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</si>
  <si>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</si>
  <si>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</si>
  <si>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</si>
  <si>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</si>
  <si>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</si>
  <si>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</si>
  <si>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</si>
  <si>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</si>
  <si>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</si>
  <si>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</si>
  <si>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</si>
  <si>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</si>
  <si>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</si>
  <si>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</si>
  <si>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</si>
  <si>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</si>
  <si>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</si>
  <si>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</si>
  <si>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</si>
  <si>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</si>
  <si>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</si>
  <si>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</si>
  <si>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</si>
  <si>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</si>
  <si>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</si>
  <si>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</si>
  <si>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</si>
  <si>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</si>
  <si>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</si>
  <si>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</si>
  <si>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</si>
  <si>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</si>
  <si>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</si>
  <si>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</si>
  <si>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</si>
  <si>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</si>
  <si>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</si>
  <si>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</si>
  <si>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</si>
  <si>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</si>
  <si>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</si>
  <si>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</si>
  <si>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</si>
  <si>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</si>
  <si>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</si>
  <si>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</si>
  <si>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</si>
  <si>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</si>
  <si>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</si>
  <si>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</si>
  <si>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</si>
  <si>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</si>
  <si>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</si>
  <si>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</si>
  <si>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</si>
  <si>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</si>
  <si>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</si>
  <si>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</si>
  <si>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</si>
  <si>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</si>
  <si>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</si>
  <si>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</si>
  <si>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</si>
  <si>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</si>
  <si>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</si>
  <si>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</si>
  <si>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</si>
  <si>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</si>
  <si>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</si>
  <si>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</si>
  <si>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</si>
  <si>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</si>
  <si>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</si>
  <si>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</si>
  <si>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</si>
  <si>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</si>
  <si>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</si>
  <si>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</si>
  <si>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</si>
  <si>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</si>
  <si>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</si>
  <si>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</si>
  <si>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</si>
  <si>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</si>
  <si>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</si>
  <si>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</si>
  <si>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</si>
  <si>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</si>
  <si>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</si>
  <si>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</si>
  <si>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</si>
  <si>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</si>
  <si>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</si>
  <si>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</si>
  <si>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</si>
  <si>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</si>
  <si>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</si>
  <si>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</si>
  <si>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</si>
  <si>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</si>
  <si>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</si>
  <si>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</si>
  <si>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</si>
  <si>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</si>
  <si>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</si>
  <si>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</si>
  <si>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</si>
  <si>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</si>
  <si>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</si>
  <si>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</si>
  <si>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</si>
  <si>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</si>
  <si>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</si>
  <si>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</si>
  <si>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</si>
  <si>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</si>
  <si>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</si>
  <si>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</si>
  <si>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</si>
  <si>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</si>
  <si>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</si>
  <si>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</si>
  <si>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</si>
  <si>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</si>
  <si>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</si>
  <si>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</si>
  <si>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</si>
  <si>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</si>
  <si>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</si>
  <si>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</si>
  <si>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</si>
  <si>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</si>
  <si>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</si>
  <si>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</si>
  <si>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</si>
  <si>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</si>
  <si>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</si>
  <si>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</si>
  <si>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</si>
  <si>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</si>
  <si>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</si>
  <si>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</si>
  <si>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</si>
  <si>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</si>
  <si>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</si>
  <si>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</si>
  <si>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</si>
  <si>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</si>
  <si>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</si>
  <si>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</si>
  <si>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</si>
  <si>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</si>
  <si>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</si>
  <si>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</si>
  <si>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</si>
  <si>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</si>
  <si>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</si>
  <si>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</si>
  <si>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</si>
  <si>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</si>
  <si>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</si>
  <si>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</si>
  <si>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</si>
  <si>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</si>
  <si>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</si>
  <si>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</si>
  <si>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</si>
  <si>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</si>
  <si>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</si>
  <si>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</si>
  <si>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</si>
  <si>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</si>
  <si>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</si>
  <si>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</si>
  <si>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</si>
  <si>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</si>
  <si>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</si>
  <si>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</si>
  <si>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</si>
  <si>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</si>
  <si>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</si>
  <si>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</si>
  <si>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</si>
  <si>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</si>
  <si>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</si>
  <si>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</si>
  <si>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</si>
  <si>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</si>
  <si>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</si>
  <si>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</si>
  <si>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</si>
  <si>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</si>
  <si>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</si>
  <si>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</si>
  <si>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</si>
  <si>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</si>
  <si>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</si>
  <si>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</si>
  <si>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</si>
  <si>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</si>
  <si>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</si>
  <si>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</si>
  <si>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</si>
  <si>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</si>
  <si>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</si>
  <si>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</si>
  <si>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</si>
  <si>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</si>
  <si>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</si>
  <si>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</si>
  <si>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</si>
  <si>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</si>
  <si>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</si>
  <si>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</si>
  <si>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</si>
  <si>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</si>
  <si>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</si>
  <si>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</si>
  <si>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</si>
  <si>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</si>
  <si>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</si>
  <si>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</si>
  <si>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</si>
  <si>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</si>
  <si>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</si>
  <si>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</si>
  <si>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</si>
  <si>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</si>
  <si>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</si>
  <si>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</si>
  <si>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</si>
  <si>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</si>
  <si>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</si>
  <si>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</si>
  <si>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</si>
  <si>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</si>
  <si>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</si>
  <si>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</si>
  <si>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</si>
  <si>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</si>
  <si>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</si>
  <si>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</si>
  <si>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</si>
  <si>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</si>
  <si>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</si>
  <si>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</si>
  <si>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</si>
  <si>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</si>
  <si>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</si>
  <si>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</si>
  <si>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</si>
  <si>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</si>
  <si>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</si>
  <si>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</si>
  <si>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</si>
  <si>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</si>
  <si>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</si>
  <si>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</si>
  <si>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</si>
  <si>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</si>
  <si>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</si>
  <si>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</si>
  <si>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</si>
  <si>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</si>
  <si>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</si>
  <si>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</si>
  <si>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</si>
  <si>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</si>
  <si>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</si>
  <si>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</si>
  <si>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</si>
  <si>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</si>
  <si>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</si>
  <si>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</si>
  <si>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</si>
  <si>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</si>
  <si>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</si>
  <si>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</si>
  <si>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</si>
  <si>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</si>
  <si>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</si>
  <si>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</si>
  <si>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</si>
  <si>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</si>
  <si>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</si>
  <si>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</si>
  <si>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</si>
  <si>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</si>
  <si>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</si>
  <si>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</si>
  <si>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</si>
  <si>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</si>
  <si>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</si>
  <si>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</si>
  <si>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</si>
  <si>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</si>
  <si>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</si>
  <si>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</si>
  <si>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</si>
  <si>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</si>
  <si>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</si>
  <si>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</si>
  <si>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</si>
  <si>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</si>
  <si>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</si>
  <si>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</si>
  <si>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</si>
  <si>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</si>
  <si>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</si>
  <si>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</si>
  <si>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</si>
  <si>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</si>
  <si>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</si>
  <si>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</si>
  <si>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</si>
  <si>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</si>
  <si>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</si>
  <si>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</si>
  <si>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</si>
  <si>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</si>
  <si>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</si>
  <si>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</si>
  <si>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</si>
  <si>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</si>
  <si>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</si>
  <si>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</si>
  <si>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</si>
  <si>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</si>
  <si>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</si>
  <si>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</si>
  <si>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</si>
  <si>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</si>
  <si>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</si>
  <si>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</si>
  <si>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</si>
  <si>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</si>
  <si>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</si>
  <si>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</si>
  <si>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</si>
  <si>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</si>
  <si>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</si>
  <si>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</si>
  <si>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</si>
  <si>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</si>
  <si>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</si>
  <si>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</si>
  <si>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</si>
  <si>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</si>
  <si>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</si>
  <si>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</si>
  <si>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</si>
  <si>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</si>
  <si>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</si>
  <si>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</si>
  <si>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</si>
  <si>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</si>
  <si>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</si>
  <si>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</si>
  <si>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</si>
  <si>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</si>
  <si>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</si>
  <si>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</si>
  <si>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</si>
  <si>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</si>
  <si>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</si>
  <si>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</si>
  <si>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</si>
  <si>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</si>
  <si>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</si>
  <si>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</si>
  <si>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</si>
  <si>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</si>
  <si>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</si>
  <si>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</si>
  <si>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</si>
  <si>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</si>
  <si>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</si>
  <si>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</si>
  <si>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</si>
  <si>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</si>
  <si>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</si>
  <si>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</si>
  <si>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</si>
  <si>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</si>
  <si>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</si>
  <si>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</si>
  <si>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</si>
  <si>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</si>
  <si>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</si>
  <si>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</si>
  <si>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</si>
  <si>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</si>
  <si>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</si>
  <si>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</si>
  <si>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</si>
  <si>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</si>
  <si>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</si>
  <si>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</si>
  <si>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</si>
  <si>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</si>
  <si>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</si>
  <si>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</si>
  <si>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</si>
  <si>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</si>
  <si>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</si>
  <si>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</si>
  <si>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</si>
  <si>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</si>
  <si>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</si>
  <si>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</si>
  <si>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</si>
  <si>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</si>
  <si>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</si>
  <si>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</si>
  <si>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</si>
  <si>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</si>
  <si>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</si>
  <si>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</si>
  <si>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</si>
  <si>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</si>
  <si>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</si>
  <si>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</si>
  <si>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</si>
  <si>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</si>
  <si>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</si>
  <si>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</si>
  <si>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</si>
  <si>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</si>
  <si>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</si>
  <si>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</si>
  <si>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</si>
  <si>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</si>
  <si>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</si>
  <si>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</si>
  <si>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</si>
  <si>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</si>
  <si>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</si>
  <si>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</si>
  <si>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</si>
  <si>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</si>
  <si>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</si>
  <si>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</si>
  <si>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</si>
  <si>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</si>
  <si>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</si>
  <si>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</si>
  <si>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</si>
  <si>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</si>
  <si>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</si>
  <si>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</si>
  <si>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</si>
  <si>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</si>
  <si>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</si>
  <si>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</si>
  <si>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</si>
  <si>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</si>
  <si>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</si>
  <si>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</si>
  <si>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</si>
  <si>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</si>
  <si>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</si>
  <si>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</si>
  <si>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</si>
  <si>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</si>
  <si>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</si>
  <si>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</si>
  <si>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</si>
  <si>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</si>
  <si>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</si>
  <si>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</si>
  <si>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</si>
  <si>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</si>
  <si>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</si>
  <si>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</si>
  <si>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</si>
  <si>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</si>
  <si>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</si>
  <si>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</si>
  <si>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</si>
  <si>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</si>
  <si>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</si>
  <si>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</si>
  <si>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</si>
  <si>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</si>
  <si>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</si>
  <si>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</si>
  <si>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</si>
  <si>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</si>
  <si>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</si>
  <si>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</si>
  <si>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</si>
  <si>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</si>
  <si>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</si>
  <si>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</si>
  <si>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</si>
  <si>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</si>
  <si>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</si>
  <si>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</si>
  <si>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</si>
  <si>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</si>
  <si>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</si>
  <si>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</si>
  <si>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</si>
  <si>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</si>
  <si>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</si>
  <si>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</si>
  <si>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</si>
  <si>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</si>
  <si>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</si>
  <si>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</si>
  <si>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</si>
  <si>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</si>
  <si>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</si>
  <si>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</si>
  <si>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</si>
  <si>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</si>
  <si>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</si>
  <si>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</si>
  <si>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</si>
  <si>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</si>
  <si>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</si>
  <si>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</si>
  <si>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</si>
  <si>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</si>
  <si>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</si>
  <si>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</si>
  <si>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</si>
  <si>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</si>
  <si>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</si>
  <si>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</si>
  <si>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</si>
  <si>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</si>
  <si>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</si>
  <si>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</si>
  <si>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</si>
  <si>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</si>
  <si>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</si>
  <si>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</si>
  <si>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</si>
  <si>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</si>
  <si>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</si>
  <si>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</si>
  <si>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</si>
  <si>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</si>
  <si>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</si>
  <si>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</si>
  <si>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</si>
  <si>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</si>
  <si>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</si>
  <si>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</si>
  <si>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</si>
  <si>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</si>
  <si>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</si>
  <si>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</si>
  <si>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</si>
  <si>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</si>
  <si>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</si>
  <si>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</si>
  <si>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</si>
  <si>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</si>
  <si>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</si>
  <si>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</si>
  <si>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</si>
  <si>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</si>
  <si>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</si>
  <si>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</si>
  <si>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</si>
  <si>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</si>
  <si>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</si>
  <si>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</si>
  <si>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</si>
  <si>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</si>
  <si>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</si>
  <si>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</si>
  <si>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</si>
  <si>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</si>
  <si>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</si>
  <si>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</si>
  <si>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</si>
  <si>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</si>
  <si>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</si>
  <si>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</si>
  <si>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</si>
  <si>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</si>
  <si>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</si>
  <si>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</si>
  <si>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</si>
  <si>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</si>
  <si>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</si>
  <si>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</si>
  <si>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</si>
  <si>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</si>
  <si>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</si>
  <si>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</si>
  <si>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</si>
  <si>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</si>
  <si>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</si>
  <si>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</si>
  <si>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</si>
  <si>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</si>
  <si>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</si>
  <si>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</si>
  <si>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</si>
  <si>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</si>
  <si>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</si>
  <si>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</si>
  <si>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</si>
  <si>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</si>
  <si>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</si>
  <si>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</si>
  <si>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</si>
  <si>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</si>
  <si>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</si>
  <si>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</si>
  <si>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</si>
  <si>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</si>
  <si>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</si>
  <si>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</si>
  <si>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</si>
  <si>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</si>
  <si>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</si>
  <si>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</si>
  <si>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</si>
  <si>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</si>
  <si>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</si>
  <si>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</si>
  <si>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</si>
  <si>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</si>
  <si>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</si>
  <si>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</si>
  <si>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</si>
  <si>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</si>
  <si>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</si>
  <si>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</si>
  <si>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</si>
  <si>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</si>
  <si>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</si>
  <si>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</si>
  <si>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</si>
  <si>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</si>
  <si>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</si>
  <si>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</si>
  <si>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</si>
  <si>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</si>
  <si>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</si>
  <si>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</si>
  <si>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</si>
  <si>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</si>
  <si>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</si>
  <si>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</si>
  <si>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</si>
  <si>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</si>
  <si>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</si>
  <si>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</si>
  <si>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</si>
  <si>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</si>
  <si>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</si>
  <si>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</si>
  <si>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</si>
  <si>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</si>
  <si>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</si>
  <si>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</si>
  <si>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</si>
  <si>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</si>
  <si>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</si>
  <si>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</si>
  <si>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</si>
  <si>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</si>
  <si>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</si>
  <si>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</si>
  <si>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</si>
  <si>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</si>
  <si>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</si>
  <si>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</si>
  <si>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</si>
  <si>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</si>
  <si>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</si>
  <si>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</si>
  <si>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</si>
  <si>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</si>
  <si>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</si>
  <si>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</si>
  <si>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</si>
  <si>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</si>
  <si>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</si>
  <si>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</si>
  <si>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</si>
  <si>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</si>
  <si>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</si>
  <si>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</si>
  <si>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</si>
  <si>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</si>
  <si>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</si>
  <si>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</si>
  <si>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</si>
  <si>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</si>
  <si>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</si>
  <si>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</si>
  <si>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</si>
  <si>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</si>
  <si>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</si>
  <si>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</si>
  <si>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</si>
  <si>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</si>
  <si>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</si>
  <si>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</si>
  <si>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</si>
  <si>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</si>
  <si>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</si>
  <si>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</si>
  <si>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</si>
  <si>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</si>
  <si>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</si>
  <si>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</si>
  <si>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</si>
  <si>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</si>
  <si>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</si>
  <si>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</si>
  <si>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</si>
  <si>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</si>
  <si>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</si>
  <si>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</si>
  <si>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</si>
  <si>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</si>
  <si>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</si>
  <si>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</si>
  <si>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</si>
  <si>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</si>
  <si>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</si>
  <si>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</si>
  <si>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</si>
  <si>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</si>
  <si>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</si>
  <si>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</si>
  <si>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</si>
  <si>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</si>
  <si>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</si>
  <si>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</si>
  <si>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</si>
  <si>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</si>
  <si>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</si>
  <si>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</si>
  <si>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</si>
  <si>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</si>
  <si>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</si>
  <si>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</si>
  <si>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</si>
  <si>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</si>
  <si>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</si>
  <si>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</si>
  <si>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</si>
  <si>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</si>
  <si>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</si>
  <si>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</si>
  <si>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</si>
  <si>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</si>
  <si>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</si>
  <si>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</si>
  <si>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</si>
  <si>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</si>
  <si>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</si>
  <si>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</si>
  <si>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</si>
  <si>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</si>
  <si>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</si>
  <si>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</si>
  <si>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</si>
  <si>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</si>
  <si>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</si>
  <si>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</si>
  <si>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</si>
  <si>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</si>
  <si>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</si>
  <si>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</si>
  <si>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</si>
  <si>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</si>
  <si>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</si>
  <si>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</si>
  <si>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</si>
  <si>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</si>
  <si>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</si>
  <si>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</si>
  <si>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</si>
  <si>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</si>
  <si>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</si>
  <si>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</si>
  <si>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</si>
  <si>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</si>
  <si>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</si>
  <si>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</si>
  <si>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</si>
  <si>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</si>
  <si>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</si>
  <si>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</si>
  <si>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</si>
  <si>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</si>
  <si>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</si>
  <si>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</si>
  <si>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</si>
  <si>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</si>
  <si>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</si>
  <si>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</si>
  <si>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</si>
  <si>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</si>
  <si>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</si>
  <si>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</si>
  <si>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</si>
  <si>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</si>
  <si>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</si>
  <si>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</si>
  <si>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</si>
  <si>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</si>
  <si>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</si>
  <si>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</si>
  <si>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</si>
  <si>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</si>
  <si>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</si>
  <si>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</si>
  <si>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</si>
  <si>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</si>
  <si>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</si>
  <si>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</si>
  <si>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</si>
  <si>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</si>
  <si>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</si>
  <si>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</si>
  <si>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</si>
  <si>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</si>
  <si>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</si>
  <si>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</si>
  <si>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</si>
  <si>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</si>
  <si>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</si>
  <si>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</si>
  <si>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</si>
  <si>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</si>
  <si>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</si>
  <si>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</si>
  <si>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</si>
  <si>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</si>
  <si>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</si>
  <si>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</si>
  <si>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</si>
  <si>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</si>
  <si>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</si>
  <si>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</si>
  <si>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</si>
  <si>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</si>
  <si>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</si>
  <si>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</si>
  <si>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</si>
  <si>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</si>
  <si>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</si>
  <si>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</si>
  <si>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</si>
  <si>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</si>
  <si>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</si>
  <si>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</si>
  <si>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</si>
  <si>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</si>
  <si>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</si>
  <si>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</si>
  <si>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</si>
  <si>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</si>
  <si>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</si>
  <si>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</si>
  <si>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</si>
  <si>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</si>
  <si>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</si>
  <si>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</si>
  <si>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</si>
  <si>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</si>
  <si>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</si>
  <si>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</si>
  <si>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</si>
  <si>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</si>
  <si>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</si>
  <si>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</si>
  <si>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</si>
  <si>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</si>
  <si>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</si>
  <si>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</si>
  <si>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</si>
  <si>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</si>
  <si>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</si>
  <si>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</si>
  <si>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</si>
  <si>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</si>
  <si>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</si>
  <si>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</si>
  <si>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</si>
  <si>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</si>
  <si>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</si>
  <si>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</si>
  <si>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</si>
  <si>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</si>
  <si>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</si>
  <si>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</si>
  <si>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</si>
  <si>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</si>
  <si>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</si>
  <si>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</si>
  <si>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</si>
  <si>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</si>
  <si>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</si>
  <si>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</si>
  <si>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</si>
  <si>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</si>
  <si>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</si>
  <si>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</si>
  <si>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</si>
  <si>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</si>
  <si>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</si>
  <si>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</si>
  <si>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</si>
  <si>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</si>
  <si>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</si>
  <si>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</si>
  <si>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</si>
  <si>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</si>
  <si>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</si>
  <si>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</si>
  <si>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</si>
  <si>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</si>
  <si>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</si>
  <si>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</si>
  <si>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</si>
  <si>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</si>
  <si>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</si>
  <si>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</si>
  <si>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</si>
  <si>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</si>
  <si>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</si>
  <si>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</si>
  <si>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</si>
  <si>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</si>
  <si>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</si>
  <si>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</si>
  <si>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</si>
  <si>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</si>
  <si>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</si>
  <si>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</si>
  <si>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</si>
  <si>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</si>
  <si>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</si>
  <si>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</si>
  <si>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</si>
  <si>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</si>
  <si>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</si>
  <si>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</si>
  <si>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</si>
  <si>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</si>
  <si>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</si>
  <si>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</si>
  <si>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</si>
  <si>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</si>
  <si>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</si>
  <si>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</si>
  <si>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</si>
  <si>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</si>
  <si>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</si>
  <si>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</si>
  <si>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</si>
  <si>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</si>
  <si>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</si>
  <si>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</si>
  <si>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</si>
  <si>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</si>
  <si>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</si>
  <si>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</si>
  <si>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</si>
  <si>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</si>
  <si>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</si>
  <si>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</si>
  <si>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</si>
  <si>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</si>
  <si>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</si>
  <si>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</si>
  <si>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</si>
  <si>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</si>
  <si>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</si>
  <si>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</si>
  <si>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</si>
  <si>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</si>
  <si>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</si>
  <si>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</si>
  <si>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</si>
  <si>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</si>
  <si>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</si>
  <si>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</si>
  <si>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</si>
  <si>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</si>
  <si>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</si>
  <si>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</si>
  <si>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</si>
  <si>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</si>
  <si>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</si>
  <si>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</si>
  <si>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</si>
  <si>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</si>
  <si>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</si>
  <si>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</si>
  <si>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</si>
  <si>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</si>
  <si>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</si>
  <si>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</si>
  <si>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</si>
  <si>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</si>
  <si>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</si>
  <si>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</si>
  <si>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</si>
  <si>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</si>
  <si>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</si>
  <si>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</si>
  <si>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</si>
  <si>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</si>
  <si>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</si>
  <si>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</si>
  <si>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</si>
  <si>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</si>
  <si>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</si>
  <si>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</si>
  <si>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</si>
  <si>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</si>
  <si>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</si>
  <si>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</si>
  <si>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</si>
  <si>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</si>
  <si>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</si>
  <si>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</si>
  <si>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</si>
  <si>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</si>
  <si>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</si>
  <si>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</si>
  <si>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</si>
  <si>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</si>
  <si>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</si>
  <si>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</si>
  <si>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</si>
  <si>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</si>
  <si>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</si>
  <si>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</si>
  <si>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</si>
  <si>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</si>
  <si>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</si>
  <si>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</si>
  <si>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</si>
  <si>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</si>
  <si>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</si>
  <si>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</si>
  <si>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</si>
  <si>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</si>
  <si>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</si>
  <si>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</si>
  <si>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</si>
  <si>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</si>
  <si>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</si>
  <si>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</si>
  <si>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</si>
  <si>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</si>
  <si>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</si>
  <si>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</si>
  <si>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</si>
  <si>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</si>
  <si>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</si>
  <si>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</si>
  <si>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</si>
  <si>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</si>
  <si>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</si>
  <si>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</si>
  <si>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</si>
  <si>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</si>
  <si>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</si>
  <si>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</si>
  <si>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</si>
  <si>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</si>
  <si>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</si>
  <si>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</si>
  <si>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</si>
  <si>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</si>
  <si>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</si>
  <si>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</si>
  <si>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</si>
  <si>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</si>
  <si>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</si>
  <si>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</si>
  <si>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</si>
  <si>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</si>
  <si>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</si>
  <si>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</si>
  <si>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</si>
  <si>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</si>
  <si>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</si>
  <si>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</si>
  <si>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</si>
  <si>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</si>
  <si>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</si>
  <si>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</si>
  <si>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</si>
  <si>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</si>
  <si>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</si>
  <si>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</si>
  <si>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</si>
  <si>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</si>
  <si>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</si>
  <si>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</si>
  <si>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</si>
  <si>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</si>
  <si>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</si>
  <si>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</si>
  <si>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</si>
  <si>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</si>
  <si>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</si>
  <si>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</si>
  <si>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</si>
  <si>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</si>
  <si>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</si>
  <si>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</si>
  <si>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</si>
  <si>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</si>
  <si>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</si>
  <si>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</si>
  <si>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</si>
  <si>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</si>
  <si>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</si>
  <si>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</si>
  <si>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</si>
  <si>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</si>
  <si>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</si>
  <si>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</si>
  <si>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</si>
  <si>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</si>
  <si>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</si>
  <si>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</si>
  <si>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</si>
  <si>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</si>
  <si>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</si>
  <si>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</si>
  <si>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</si>
  <si>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</si>
  <si>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</si>
  <si>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</si>
  <si>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</si>
  <si>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</si>
  <si>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</si>
  <si>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</si>
  <si>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</si>
  <si>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</si>
  <si>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</si>
  <si>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</si>
  <si>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</si>
  <si>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</si>
  <si>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</si>
  <si>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</si>
  <si>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</si>
  <si>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</si>
  <si>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</si>
  <si>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</si>
  <si>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</si>
  <si>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</si>
  <si>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</si>
  <si>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</si>
  <si>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</si>
  <si>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</si>
  <si>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</si>
  <si>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</si>
  <si>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</si>
  <si>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</si>
  <si>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</si>
  <si>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</si>
  <si>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</si>
  <si>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</si>
  <si>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</si>
  <si>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</si>
  <si>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</si>
  <si>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</si>
  <si>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</si>
  <si>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</si>
  <si>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</si>
  <si>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</si>
  <si>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</si>
  <si>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</si>
  <si>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</si>
  <si>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</si>
  <si>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</si>
  <si>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</si>
  <si>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</si>
  <si>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</si>
  <si>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</si>
  <si>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</si>
  <si>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</si>
  <si>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</si>
  <si>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</si>
  <si>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</si>
  <si>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</si>
  <si>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</si>
  <si>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</si>
  <si>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</si>
  <si>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</si>
  <si>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</si>
  <si>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</si>
  <si>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</si>
  <si>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</si>
  <si>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</si>
  <si>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</si>
  <si>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</si>
  <si>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</si>
  <si>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</si>
  <si>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</si>
  <si>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</si>
  <si>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</si>
  <si>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</si>
  <si>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</si>
  <si>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</si>
  <si>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</si>
  <si>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</si>
  <si>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</si>
  <si>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</si>
  <si>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</si>
  <si>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</si>
  <si>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</si>
  <si>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</si>
  <si>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</si>
  <si>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</si>
  <si>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</si>
  <si>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</si>
  <si>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</si>
  <si>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</si>
  <si>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</si>
  <si>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</si>
  <si>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</si>
  <si>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</si>
  <si>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</si>
  <si>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</si>
  <si>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</si>
  <si>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</si>
  <si>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</si>
  <si>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</si>
  <si>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</si>
  <si>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</si>
  <si>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</si>
  <si>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</si>
  <si>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</si>
  <si>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</si>
  <si>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</si>
  <si>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</si>
  <si>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</si>
  <si>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</si>
  <si>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</si>
  <si>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</si>
  <si>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</si>
  <si>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</si>
  <si>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</si>
  <si>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</si>
  <si>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</si>
  <si>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</si>
  <si>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</si>
  <si>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</si>
  <si>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</si>
  <si>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</si>
  <si>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</si>
  <si>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</si>
  <si>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</si>
  <si>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</si>
  <si>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</si>
  <si>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</si>
  <si>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</si>
  <si>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</si>
  <si>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</si>
  <si>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</si>
  <si>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</si>
  <si>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</si>
  <si>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</si>
  <si>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</si>
  <si>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</si>
  <si>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</si>
  <si>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</si>
  <si>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</si>
  <si>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</si>
  <si>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</si>
  <si>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</si>
  <si>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</si>
  <si>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</si>
  <si>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</si>
  <si>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</si>
  <si>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</si>
  <si>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</si>
  <si>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</si>
  <si>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</si>
  <si>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</si>
  <si>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</si>
  <si>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</si>
  <si>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</si>
  <si>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</si>
  <si>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</si>
  <si>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</si>
  <si>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</si>
  <si>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</si>
  <si>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</si>
  <si>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</si>
  <si>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</si>
  <si>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</si>
  <si>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</si>
  <si>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</si>
  <si>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</si>
  <si>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</si>
  <si>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</si>
  <si>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</si>
  <si>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</si>
  <si>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</si>
  <si>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</si>
  <si>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</si>
  <si>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</si>
  <si>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</si>
  <si>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</si>
  <si>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</si>
  <si>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</si>
  <si>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</si>
  <si>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</si>
  <si>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</si>
  <si>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</si>
  <si>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</si>
  <si>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</si>
  <si>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</si>
  <si>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</si>
  <si>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</si>
  <si>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</si>
  <si>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</si>
  <si>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</si>
  <si>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</si>
  <si>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</si>
  <si>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</si>
  <si>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</si>
  <si>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</si>
  <si>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</si>
  <si>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</si>
  <si>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</si>
  <si>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</si>
  <si>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</si>
  <si>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</si>
  <si>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</si>
  <si>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</si>
  <si>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</si>
  <si>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</si>
  <si>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</si>
  <si>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</si>
  <si>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</si>
  <si>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</si>
  <si>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</si>
  <si>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</si>
  <si>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</si>
  <si>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</si>
  <si>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</si>
  <si>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</si>
  <si>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</si>
  <si>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</si>
  <si>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</si>
  <si>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</si>
  <si>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</si>
  <si>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</si>
  <si>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</si>
  <si>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</si>
  <si>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</si>
  <si>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</si>
  <si>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</si>
  <si>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</si>
  <si>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</si>
  <si>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</si>
  <si>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</si>
  <si>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</si>
  <si>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</si>
  <si>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</si>
  <si>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</si>
  <si>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</si>
  <si>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</si>
  <si>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</si>
  <si>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</si>
  <si>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</si>
  <si>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</si>
  <si>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</si>
  <si>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</si>
  <si>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</si>
  <si>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</si>
  <si>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</si>
  <si>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</si>
  <si>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</si>
  <si>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</si>
  <si>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</si>
  <si>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</si>
  <si>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</si>
  <si>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</si>
  <si>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</si>
  <si>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</si>
  <si>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</si>
  <si>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</si>
  <si>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</si>
  <si>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</si>
  <si>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</si>
  <si>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</si>
  <si>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</si>
  <si>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</si>
  <si>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</si>
  <si>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</si>
  <si>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</si>
  <si>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</si>
  <si>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</si>
  <si>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</si>
  <si>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</si>
  <si>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</si>
  <si>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</si>
  <si>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</si>
  <si>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</si>
  <si>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</si>
  <si>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</si>
  <si>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</si>
  <si>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</si>
  <si>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</si>
  <si>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</si>
  <si>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</si>
  <si>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</si>
  <si>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</si>
  <si>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</si>
  <si>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</si>
  <si>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</si>
  <si>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</si>
  <si>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</si>
  <si>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</si>
  <si>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</si>
  <si>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</si>
  <si>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</si>
  <si>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</si>
  <si>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</si>
  <si>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</si>
  <si>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</si>
  <si>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</si>
  <si>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</si>
  <si>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</si>
  <si>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</si>
  <si>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</si>
  <si>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</si>
  <si>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</si>
  <si>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</si>
  <si>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</si>
  <si>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</si>
  <si>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</si>
  <si>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</si>
  <si>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</si>
  <si>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</si>
  <si>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</si>
  <si>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</si>
  <si>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</si>
  <si>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</si>
  <si>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</si>
  <si>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</si>
  <si>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</si>
  <si>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</si>
  <si>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</si>
  <si>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</si>
  <si>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</si>
  <si>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</si>
  <si>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</si>
  <si>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</si>
  <si>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</si>
  <si>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</si>
  <si>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</si>
  <si>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</si>
  <si>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</si>
  <si>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</si>
  <si>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</si>
  <si>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</si>
  <si>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</si>
  <si>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</si>
  <si>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</si>
  <si>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</si>
  <si>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</si>
  <si>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</si>
  <si>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</si>
  <si>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</si>
  <si>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</si>
  <si>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</si>
  <si>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</si>
  <si>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</si>
  <si>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</si>
  <si>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</si>
  <si>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</si>
  <si>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</si>
  <si>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</si>
  <si>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</si>
  <si>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</si>
  <si>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</si>
  <si>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</si>
  <si>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</si>
  <si>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</si>
  <si>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</si>
  <si>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</si>
  <si>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</si>
  <si>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</si>
  <si>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</si>
  <si>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</si>
  <si>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</si>
  <si>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</si>
  <si>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</si>
  <si>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</si>
  <si>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</si>
  <si>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</si>
  <si>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</si>
  <si>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</si>
  <si>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</si>
  <si>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</si>
  <si>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</si>
  <si>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</si>
  <si>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</si>
  <si>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</si>
  <si>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</si>
  <si>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</si>
  <si>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</si>
  <si>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</si>
  <si>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</si>
  <si>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</si>
  <si>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</si>
  <si>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</si>
  <si>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</si>
  <si>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</si>
  <si>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</si>
  <si>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</si>
  <si>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</si>
  <si>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</si>
  <si>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</si>
  <si>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</si>
  <si>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</si>
  <si>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</si>
  <si>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</si>
  <si>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</si>
  <si>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</si>
  <si>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</si>
  <si>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</si>
  <si>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</si>
  <si>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</si>
  <si>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</si>
  <si>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</si>
  <si>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</si>
  <si>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</si>
  <si>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</si>
  <si>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</si>
  <si>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</si>
  <si>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</si>
  <si>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</si>
  <si>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</si>
  <si>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</si>
  <si>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</si>
  <si>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</si>
  <si>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</si>
  <si>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</si>
  <si>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</si>
  <si>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</si>
  <si>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</si>
  <si>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</si>
  <si>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</si>
  <si>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</si>
  <si>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</si>
  <si>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</si>
  <si>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</si>
  <si>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</si>
  <si>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</si>
  <si>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</si>
  <si>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</si>
  <si>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</si>
  <si>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</si>
  <si>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</si>
  <si>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</si>
  <si>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</si>
  <si>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</si>
  <si>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</si>
  <si>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</si>
  <si>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</si>
  <si>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</si>
  <si>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</si>
  <si>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</si>
  <si>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</si>
  <si>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</si>
  <si>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</si>
  <si>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</si>
  <si>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</si>
  <si>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</si>
  <si>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</si>
  <si>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</si>
  <si>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</si>
  <si>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</si>
  <si>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</si>
  <si>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</si>
  <si>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</si>
  <si>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</si>
  <si>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</si>
  <si>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</si>
  <si>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</si>
  <si>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</si>
  <si>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</si>
  <si>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</si>
  <si>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</si>
  <si>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</si>
  <si>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</si>
  <si>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</si>
  <si>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</si>
  <si>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</si>
  <si>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</si>
  <si>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</si>
  <si>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</si>
  <si>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</si>
  <si>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</si>
  <si>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</si>
  <si>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</si>
  <si>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</si>
  <si>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</si>
  <si>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</si>
  <si>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</si>
  <si>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</si>
  <si>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</si>
  <si>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</si>
  <si>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</si>
  <si>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</si>
  <si>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</si>
  <si>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</si>
  <si>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</si>
  <si>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</si>
  <si>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</si>
  <si>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</si>
  <si>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</si>
  <si>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</si>
  <si>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</si>
  <si>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</si>
  <si>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</si>
  <si>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</si>
  <si>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</si>
  <si>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</si>
  <si>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</si>
  <si>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</si>
  <si>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</si>
  <si>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</si>
  <si>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</si>
  <si>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</si>
  <si>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</si>
  <si>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</si>
  <si>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</si>
  <si>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</si>
  <si>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</si>
  <si>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</si>
  <si>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</si>
  <si>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</si>
  <si>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</si>
  <si>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</si>
  <si>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</si>
  <si>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</si>
  <si>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</si>
  <si>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</si>
  <si>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</si>
  <si>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</si>
  <si>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</si>
  <si>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</si>
  <si>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</si>
  <si>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</si>
  <si>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</si>
  <si>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</si>
  <si>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</si>
  <si>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</si>
  <si>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</si>
  <si>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</si>
  <si>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</si>
  <si>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</si>
  <si>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</si>
  <si>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</si>
  <si>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</si>
  <si>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</si>
  <si>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</si>
  <si>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</si>
  <si>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</si>
  <si>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</si>
  <si>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</si>
  <si>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</si>
  <si>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</si>
  <si>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</si>
  <si>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</si>
  <si>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</si>
  <si>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</si>
  <si>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</si>
  <si>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</si>
  <si>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</si>
  <si>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</si>
  <si>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</si>
  <si>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</si>
  <si>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</si>
  <si>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</si>
  <si>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</si>
  <si>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</si>
  <si>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</si>
  <si>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</si>
  <si>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</si>
  <si>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</si>
  <si>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</si>
  <si>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</si>
  <si>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</si>
  <si>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</si>
  <si>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</si>
  <si>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</si>
  <si>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</si>
  <si>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</si>
  <si>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</si>
  <si>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</si>
  <si>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</si>
  <si>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</si>
  <si>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</si>
  <si>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</si>
  <si>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</si>
  <si>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</si>
  <si>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</si>
  <si>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</si>
  <si>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</si>
  <si>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</si>
  <si>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</si>
  <si>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</si>
  <si>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</si>
  <si>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</si>
  <si>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</si>
  <si>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</si>
  <si>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</si>
  <si>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</si>
  <si>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</si>
  <si>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</si>
  <si>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</si>
  <si>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</si>
  <si>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</si>
  <si>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</si>
  <si>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</si>
  <si>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</si>
  <si>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</si>
  <si>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</si>
  <si>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</si>
  <si>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</si>
  <si>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</si>
  <si>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</si>
  <si>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</si>
  <si>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</si>
  <si>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</si>
  <si>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</si>
  <si>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</si>
  <si>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</si>
  <si>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</si>
  <si>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</si>
  <si>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</si>
  <si>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</si>
  <si>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</si>
  <si>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</si>
  <si>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</si>
  <si>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</si>
  <si>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</si>
  <si>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</si>
  <si>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</si>
  <si>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</si>
  <si>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</si>
  <si>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</si>
  <si>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</si>
  <si>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</si>
  <si>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</si>
  <si>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</si>
  <si>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</si>
  <si>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</si>
  <si>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</si>
  <si>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</si>
  <si>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</si>
  <si>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</si>
  <si>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</si>
  <si>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</si>
  <si>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</si>
  <si>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</si>
  <si>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</si>
  <si>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</si>
  <si>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</si>
  <si>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</si>
  <si>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</si>
  <si>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</si>
  <si>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</si>
  <si>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</si>
  <si>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</si>
  <si>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</si>
  <si>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</si>
  <si>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</si>
  <si>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</si>
  <si>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</si>
  <si>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</si>
  <si>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</si>
  <si>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</si>
  <si>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</si>
  <si>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</si>
  <si>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</si>
  <si>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</si>
  <si>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</si>
  <si>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</si>
  <si>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</si>
  <si>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</si>
  <si>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</si>
  <si>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</si>
  <si>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</si>
  <si>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</si>
  <si>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</si>
  <si>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</si>
  <si>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</si>
  <si>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</si>
  <si>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</si>
  <si>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</si>
  <si>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</si>
  <si>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</si>
  <si>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</si>
  <si>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</si>
  <si>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</si>
  <si>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</si>
  <si>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</si>
  <si>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</si>
  <si>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</si>
  <si>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</si>
  <si>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</si>
  <si>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</si>
  <si>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</si>
  <si>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</si>
  <si>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</si>
  <si>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</si>
  <si>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</si>
  <si>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</si>
  <si>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</si>
  <si>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</si>
  <si>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</si>
  <si>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</si>
  <si>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</si>
  <si>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</si>
  <si>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</si>
  <si>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</si>
  <si>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</si>
  <si>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</si>
  <si>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</si>
  <si>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</si>
  <si>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</si>
  <si>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</si>
  <si>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</si>
  <si>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</si>
  <si>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</si>
  <si>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</si>
  <si>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</si>
  <si>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</si>
  <si>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</si>
  <si>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</si>
  <si>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</si>
  <si>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</si>
  <si>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</si>
  <si>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</si>
  <si>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</si>
  <si>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</si>
  <si>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</si>
  <si>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</si>
  <si>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</si>
  <si>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</si>
  <si>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</si>
  <si>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</si>
  <si>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</si>
  <si>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</si>
  <si>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</si>
  <si>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</si>
  <si>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</si>
  <si>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</si>
  <si>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</si>
  <si>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</si>
  <si>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</si>
  <si>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</si>
  <si>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</si>
  <si>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</si>
  <si>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</si>
  <si>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</si>
  <si>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</si>
  <si>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</si>
  <si>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</si>
  <si>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</si>
  <si>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</si>
  <si>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</si>
  <si>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</si>
  <si>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</si>
  <si>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</si>
  <si>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</si>
  <si>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</si>
  <si>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</si>
  <si>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</si>
  <si>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</si>
  <si>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</si>
  <si>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</si>
  <si>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</si>
  <si>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</si>
  <si>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</si>
  <si>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</si>
  <si>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</si>
  <si>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</si>
  <si>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</si>
  <si>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</si>
  <si>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</si>
  <si>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</si>
  <si>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</si>
  <si>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</si>
  <si>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</si>
  <si>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</si>
  <si>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</si>
  <si>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</si>
  <si>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</si>
  <si>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</si>
  <si>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</si>
  <si>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</si>
  <si>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</si>
  <si>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</si>
  <si>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</si>
  <si>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</si>
  <si>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</si>
  <si>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</si>
  <si>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</si>
  <si>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</si>
  <si>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</si>
  <si>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</si>
  <si>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</si>
  <si>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</si>
  <si>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</si>
  <si>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</si>
  <si>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</si>
  <si>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</si>
  <si>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</si>
  <si>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</si>
  <si>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</si>
  <si>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</si>
  <si>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</si>
  <si>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</si>
  <si>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</si>
  <si>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</si>
  <si>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</si>
  <si>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</si>
  <si>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</si>
  <si>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</si>
  <si>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</si>
  <si>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</si>
  <si>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</si>
  <si>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</si>
  <si>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</si>
  <si>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</si>
  <si>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</si>
  <si>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</si>
  <si>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</si>
  <si>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</si>
  <si>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</si>
  <si>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</si>
  <si>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</si>
  <si>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</si>
  <si>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</si>
  <si>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</si>
  <si>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</si>
  <si>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</si>
  <si>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</si>
  <si>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</si>
  <si>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</si>
  <si>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</si>
  <si>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</si>
  <si>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</si>
  <si>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</si>
  <si>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</si>
  <si>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</si>
  <si>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</si>
  <si>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</si>
  <si>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</si>
  <si>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</si>
  <si>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</si>
  <si>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</si>
  <si>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</si>
  <si>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</si>
  <si>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</si>
  <si>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</si>
  <si>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</si>
  <si>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</si>
  <si>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</si>
  <si>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</si>
  <si>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</si>
  <si>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</si>
  <si>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</si>
  <si>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</si>
  <si>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</si>
  <si>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</si>
  <si>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</si>
  <si>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</si>
  <si>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</si>
  <si>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</si>
  <si>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</si>
  <si>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</si>
  <si>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</si>
  <si>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</si>
  <si>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</si>
  <si>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</si>
  <si>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</si>
  <si>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</si>
  <si>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</si>
  <si>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</si>
  <si>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</si>
  <si>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</si>
  <si>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</si>
  <si>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</si>
  <si>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</si>
  <si>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</si>
  <si>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</si>
  <si>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</si>
  <si>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</si>
  <si>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</si>
  <si>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</si>
  <si>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</si>
  <si>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</si>
  <si>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</si>
  <si>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</si>
  <si>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</si>
  <si>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</si>
  <si>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</si>
  <si>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</si>
  <si>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</si>
  <si>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</si>
  <si>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</si>
  <si>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</si>
  <si>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</si>
  <si>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</si>
  <si>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</si>
  <si>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</si>
  <si>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</si>
  <si>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</si>
  <si>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</si>
  <si>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</si>
  <si>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</si>
  <si>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</si>
  <si>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</si>
  <si>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</si>
  <si>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</si>
  <si>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</si>
  <si>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</si>
  <si>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</si>
  <si>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</si>
  <si>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</si>
  <si>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</si>
  <si>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</si>
  <si>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</si>
  <si>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</si>
  <si>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</si>
  <si>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</si>
  <si>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</si>
  <si>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</si>
  <si>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</si>
  <si>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</si>
  <si>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</si>
  <si>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</si>
  <si>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</si>
  <si>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</si>
  <si>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</si>
  <si>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</si>
  <si>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</si>
  <si>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</si>
  <si>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</si>
  <si>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</si>
  <si>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</si>
  <si>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</si>
  <si>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</si>
  <si>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</si>
  <si>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</si>
  <si>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</si>
  <si>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</si>
  <si>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</si>
  <si>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</si>
  <si>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</si>
  <si>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</si>
  <si>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</si>
  <si>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</si>
  <si>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</si>
  <si>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</si>
  <si>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</si>
  <si>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</si>
  <si>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</si>
  <si>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</si>
  <si>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</si>
  <si>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</si>
  <si>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</si>
  <si>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</si>
  <si>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</si>
  <si>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</si>
  <si>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</si>
  <si>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</si>
  <si>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</si>
  <si>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</si>
  <si>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</si>
  <si>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</si>
  <si>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</si>
  <si>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</si>
  <si>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</si>
  <si>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</si>
  <si>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</si>
  <si>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</si>
  <si>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</si>
  <si>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</si>
  <si>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</si>
  <si>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</si>
  <si>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</si>
  <si>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</si>
  <si>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</si>
  <si>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</si>
  <si>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</si>
  <si>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</si>
  <si>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</si>
  <si>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</si>
  <si>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</si>
  <si>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</si>
  <si>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</si>
  <si>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</si>
  <si>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</si>
  <si>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</si>
  <si>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</si>
  <si>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</si>
  <si>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</si>
  <si>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</si>
  <si>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</si>
  <si>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</si>
  <si>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</si>
  <si>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</si>
  <si>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</si>
  <si>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</si>
  <si>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</si>
  <si>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</si>
  <si>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</si>
  <si>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</si>
  <si>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</si>
  <si>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</si>
  <si>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</si>
  <si>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</si>
  <si>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</si>
  <si>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</si>
  <si>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</si>
  <si>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</si>
  <si>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</si>
  <si>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</si>
  <si>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</si>
  <si>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</si>
  <si>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</si>
  <si>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</si>
  <si>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</si>
  <si>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</si>
  <si>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</si>
  <si>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</si>
  <si>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</si>
  <si>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</si>
  <si>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</si>
  <si>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</si>
  <si>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</si>
  <si>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</si>
  <si>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</si>
  <si>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</si>
  <si>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</si>
  <si>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</si>
  <si>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</si>
  <si>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</si>
  <si>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</si>
  <si>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</si>
  <si>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</si>
  <si>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</si>
  <si>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</si>
  <si>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</si>
  <si>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</si>
  <si>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</si>
  <si>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</si>
  <si>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</si>
  <si>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</si>
  <si>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</si>
  <si>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</si>
  <si>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</si>
  <si>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</si>
  <si>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</si>
  <si>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</si>
  <si>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</si>
  <si>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</si>
  <si>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</si>
  <si>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</si>
  <si>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</si>
  <si>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</si>
  <si>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</si>
  <si>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</si>
  <si>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</si>
  <si>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</si>
  <si>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</si>
  <si>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</si>
  <si>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</si>
  <si>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</si>
  <si>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</si>
  <si>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</si>
  <si>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</si>
  <si>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</si>
  <si>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</si>
  <si>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</si>
  <si>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</si>
  <si>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</si>
  <si>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</si>
  <si>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</si>
  <si>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</si>
  <si>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</si>
  <si>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</si>
  <si>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</si>
  <si>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</si>
  <si>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</si>
  <si>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</si>
  <si>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</si>
  <si>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</si>
  <si>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</si>
  <si>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</si>
  <si>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</si>
  <si>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</si>
  <si>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</si>
  <si>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</si>
  <si>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</si>
  <si>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</si>
  <si>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</si>
  <si>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</si>
  <si>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</si>
  <si>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</si>
  <si>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</si>
  <si>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</si>
  <si>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</si>
  <si>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</si>
  <si>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</si>
  <si>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</si>
  <si>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</si>
  <si>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</si>
  <si>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</si>
  <si>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</si>
  <si>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</si>
  <si>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</si>
  <si>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</si>
  <si>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</si>
  <si>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</si>
  <si>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</si>
  <si>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</si>
  <si>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</si>
  <si>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</si>
  <si>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</si>
  <si>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</si>
  <si>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</si>
  <si>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</si>
  <si>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</si>
  <si>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</si>
  <si>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</si>
  <si>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</si>
  <si>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</si>
  <si>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</si>
  <si>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</si>
  <si>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</si>
  <si>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</si>
  <si>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</si>
  <si>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</si>
  <si>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</si>
  <si>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</si>
  <si>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</si>
  <si>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</si>
  <si>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</si>
  <si>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</si>
  <si>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</si>
  <si>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</si>
  <si>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</si>
  <si>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</si>
  <si>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</si>
  <si>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</si>
  <si>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</si>
  <si>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</si>
  <si>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</si>
  <si>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</si>
  <si>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</si>
  <si>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</si>
  <si>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</si>
  <si>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</si>
  <si>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</si>
  <si>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</si>
  <si>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</si>
  <si>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</si>
  <si>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</si>
  <si>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</si>
  <si>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</si>
  <si>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</si>
  <si>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</si>
  <si>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</si>
  <si>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</si>
  <si>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</si>
  <si>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</si>
  <si>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</si>
  <si>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</si>
  <si>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</si>
  <si>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</si>
  <si>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</si>
  <si>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</si>
  <si>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</si>
  <si>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</si>
  <si>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</si>
  <si>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</si>
  <si>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</si>
  <si>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</si>
  <si>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</si>
  <si>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</si>
  <si>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</si>
  <si>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</si>
  <si>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</si>
  <si>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</si>
  <si>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</si>
  <si>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</si>
  <si>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</si>
  <si>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</si>
  <si>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</si>
  <si>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</si>
  <si>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</si>
  <si>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</si>
  <si>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</si>
  <si>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</si>
  <si>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</si>
  <si>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</si>
  <si>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</si>
  <si>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</si>
  <si>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</si>
  <si>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</si>
  <si>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</si>
  <si>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</si>
  <si>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</si>
  <si>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</si>
  <si>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</si>
  <si>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</si>
  <si>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</si>
  <si>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</si>
  <si>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</si>
  <si>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</si>
  <si>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</si>
  <si>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</si>
  <si>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</si>
  <si>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</si>
  <si>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</si>
  <si>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</si>
  <si>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</si>
  <si>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</si>
  <si>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</si>
  <si>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</si>
  <si>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</si>
  <si>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</si>
  <si>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</si>
  <si>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</si>
  <si>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</si>
  <si>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</si>
  <si>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</si>
  <si>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</si>
  <si>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</si>
  <si>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</si>
  <si>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</si>
  <si>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</si>
  <si>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</si>
  <si>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</si>
  <si>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</si>
  <si>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</si>
  <si>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</si>
  <si>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</si>
  <si>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</si>
  <si>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</si>
  <si>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</si>
  <si>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</si>
  <si>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</si>
  <si>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</si>
  <si>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</si>
  <si>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</si>
  <si>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</si>
  <si>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</si>
  <si>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</si>
  <si>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</si>
  <si>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</si>
  <si>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</si>
  <si>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</si>
  <si>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</si>
  <si>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</si>
  <si>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</si>
  <si>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</si>
  <si>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</si>
  <si>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</si>
  <si>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</si>
  <si>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</si>
  <si>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</si>
  <si>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</si>
  <si>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</si>
  <si>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</si>
  <si>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</si>
  <si>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</si>
  <si>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</si>
  <si>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</si>
  <si>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</si>
  <si>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</si>
  <si>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</si>
  <si>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</si>
  <si>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</si>
  <si>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</si>
  <si>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</si>
  <si>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</si>
  <si>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</si>
  <si>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</si>
  <si>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</si>
  <si>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</si>
  <si>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</si>
  <si>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</si>
  <si>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</si>
  <si>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</si>
  <si>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</si>
  <si>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</si>
  <si>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</si>
  <si>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</si>
  <si>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</si>
  <si>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</si>
  <si>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</si>
  <si>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</si>
  <si>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</si>
  <si>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</si>
  <si>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</si>
  <si>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</si>
  <si>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</si>
  <si>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</si>
  <si>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</si>
  <si>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</si>
  <si>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</si>
  <si>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</si>
  <si>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</si>
  <si>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</si>
  <si>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</si>
  <si>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</si>
  <si>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</si>
  <si>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</si>
  <si>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</si>
  <si>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</si>
  <si>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</si>
  <si>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</si>
  <si>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</si>
  <si>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</si>
  <si>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</si>
  <si>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</si>
  <si>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</si>
  <si>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</si>
  <si>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</si>
  <si>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</si>
  <si>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</si>
  <si>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</si>
  <si>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</si>
  <si>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</si>
  <si>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</si>
  <si>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</si>
  <si>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</si>
  <si>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</si>
  <si>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</si>
  <si>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</si>
  <si>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</si>
  <si>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</si>
  <si>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</si>
  <si>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</si>
  <si>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</si>
  <si>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</si>
  <si>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</si>
  <si>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</si>
  <si>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</si>
  <si>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</si>
  <si>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</si>
  <si>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</si>
  <si>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</si>
  <si>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</si>
  <si>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</si>
  <si>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</si>
  <si>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</si>
  <si>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</si>
  <si>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</si>
  <si>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</si>
  <si>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</si>
  <si>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</si>
  <si>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</si>
  <si>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</si>
  <si>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</si>
  <si>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</si>
  <si>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</si>
  <si>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</si>
  <si>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</si>
  <si>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</si>
  <si>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</si>
  <si>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</si>
  <si>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</si>
  <si>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</si>
  <si>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</si>
  <si>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</si>
  <si>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</si>
  <si>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</si>
  <si>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</si>
  <si>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</si>
  <si>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</si>
  <si>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</si>
  <si>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</si>
  <si>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</si>
  <si>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</si>
  <si>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</si>
  <si>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</si>
  <si>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</si>
  <si>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</si>
  <si>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</si>
  <si>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</si>
  <si>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</si>
  <si>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</si>
  <si>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</si>
  <si>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</si>
  <si>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</si>
  <si>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</si>
  <si>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</si>
  <si>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</si>
  <si>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</si>
  <si>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</si>
  <si>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</si>
  <si>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</si>
  <si>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</si>
  <si>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</si>
  <si>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</si>
  <si>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</si>
  <si>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</si>
  <si>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</si>
  <si>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</si>
  <si>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</si>
  <si>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</si>
  <si>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</si>
  <si>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</si>
  <si>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</si>
  <si>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</si>
  <si>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</si>
  <si>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</si>
  <si>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</si>
  <si>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</si>
  <si>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</si>
  <si>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</si>
  <si>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</si>
  <si>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</si>
  <si>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</si>
  <si>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</si>
  <si>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</si>
  <si>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</si>
  <si>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</si>
  <si>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</si>
  <si>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</si>
  <si>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</si>
  <si>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</si>
  <si>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</si>
  <si>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</si>
  <si>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</si>
  <si>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</si>
  <si>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</si>
  <si>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</si>
  <si>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</si>
  <si>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</si>
  <si>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</si>
  <si>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</si>
  <si>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</si>
  <si>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</si>
  <si>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</si>
  <si>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</si>
  <si>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</si>
  <si>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</si>
  <si>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</si>
  <si>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</si>
  <si>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</si>
  <si>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</si>
  <si>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</si>
  <si>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</si>
  <si>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</si>
  <si>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</si>
  <si>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</si>
  <si>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</si>
  <si>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</si>
  <si>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</si>
  <si>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</si>
  <si>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</si>
  <si>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</si>
  <si>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</si>
  <si>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</si>
  <si>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</si>
  <si>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</si>
  <si>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</si>
  <si>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</si>
  <si>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</si>
  <si>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</si>
  <si>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</si>
  <si>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</si>
  <si>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</si>
  <si>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</si>
  <si>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</si>
  <si>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</si>
  <si>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</si>
  <si>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</si>
  <si>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</si>
  <si>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</si>
  <si>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</si>
  <si>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</si>
  <si>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</si>
  <si>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</si>
  <si>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</si>
  <si>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</si>
  <si>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</si>
  <si>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</si>
  <si>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</si>
  <si>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</si>
  <si>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</si>
  <si>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</si>
  <si>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</si>
  <si>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</si>
  <si>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</si>
  <si>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</si>
  <si>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</si>
  <si>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</si>
  <si>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</si>
  <si>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</si>
  <si>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</si>
  <si>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</si>
  <si>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</si>
  <si>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</si>
  <si>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</si>
  <si>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</si>
  <si>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</si>
  <si>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</si>
  <si>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</si>
  <si>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</si>
  <si>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</si>
  <si>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</si>
  <si>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</si>
  <si>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</si>
  <si>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</si>
  <si>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</si>
  <si>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</si>
  <si>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</si>
  <si>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</si>
  <si>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</si>
  <si>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</si>
  <si>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</si>
  <si>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</si>
  <si>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</si>
  <si>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</si>
  <si>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</si>
  <si>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</si>
  <si>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</si>
  <si>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</si>
  <si>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</si>
  <si>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</si>
  <si>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</si>
  <si>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</si>
  <si>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</si>
  <si>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</si>
  <si>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</si>
  <si>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</si>
  <si>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</si>
  <si>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</si>
  <si>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</si>
  <si>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</si>
  <si>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</si>
  <si>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</si>
  <si>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</si>
  <si>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</si>
  <si>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</si>
  <si>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</si>
  <si>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</si>
  <si>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</si>
  <si>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</si>
  <si>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</si>
  <si>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</si>
  <si>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</si>
  <si>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</si>
  <si>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</si>
  <si>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</si>
  <si>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</si>
  <si>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</si>
  <si>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</si>
  <si>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</si>
  <si>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</si>
  <si>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</si>
  <si>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</si>
  <si>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</si>
  <si>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</si>
  <si>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</si>
  <si>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</si>
  <si>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</si>
  <si>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</si>
  <si>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</si>
  <si>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</si>
  <si>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</si>
  <si>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</si>
  <si>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</si>
  <si>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</si>
  <si>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</si>
  <si>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</si>
  <si>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</si>
  <si>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</si>
  <si>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</si>
  <si>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</si>
  <si>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</si>
  <si>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</si>
  <si>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</si>
  <si>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</si>
  <si>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</si>
  <si>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</si>
  <si>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</si>
  <si>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</si>
  <si>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</si>
  <si>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</si>
  <si>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</si>
  <si>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</si>
  <si>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</si>
  <si>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</si>
  <si>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</si>
  <si>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</si>
  <si>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</si>
  <si>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</si>
  <si>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</si>
  <si>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</si>
  <si>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</si>
  <si>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</si>
  <si>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</si>
  <si>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</si>
  <si>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</si>
  <si>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</si>
  <si>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</si>
  <si>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</si>
  <si>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</si>
  <si>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</si>
  <si>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</si>
  <si>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</si>
  <si>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</si>
  <si>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</si>
  <si>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</si>
  <si>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</si>
  <si>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</si>
  <si>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</si>
  <si>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</si>
  <si>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</si>
  <si>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</si>
  <si>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</si>
  <si>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</si>
  <si>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</si>
  <si>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</si>
  <si>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</si>
  <si>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</si>
  <si>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</si>
  <si>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</si>
  <si>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</si>
  <si>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</si>
  <si>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</si>
  <si>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</si>
  <si>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</si>
  <si>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</si>
  <si>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</si>
  <si>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</si>
  <si>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</si>
  <si>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</si>
  <si>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</si>
  <si>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</si>
  <si>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</si>
  <si>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</si>
  <si>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</si>
  <si>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</si>
  <si>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</si>
  <si>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</si>
  <si>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</si>
  <si>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</si>
  <si>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</si>
  <si>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</si>
  <si>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</si>
  <si>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</si>
  <si>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</si>
  <si>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</si>
  <si>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</si>
  <si>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</si>
  <si>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</si>
  <si>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</si>
  <si>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</si>
  <si>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</si>
  <si>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</si>
  <si>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</si>
  <si>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</si>
  <si>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</si>
  <si>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</si>
  <si>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</si>
  <si>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</si>
  <si>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</si>
  <si>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</si>
  <si>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</si>
  <si>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</si>
  <si>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</si>
  <si>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</si>
  <si>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</si>
  <si>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</si>
  <si>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</si>
  <si>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</si>
  <si>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</si>
  <si>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</si>
  <si>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</si>
  <si>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</si>
  <si>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</si>
  <si>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</si>
  <si>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</si>
  <si>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</si>
  <si>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</si>
  <si>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</si>
  <si>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</si>
  <si>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</si>
  <si>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</si>
  <si>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</si>
  <si>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</si>
  <si>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</si>
  <si>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</si>
  <si>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</si>
  <si>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</si>
  <si>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</si>
  <si>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</si>
  <si>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</si>
  <si>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</si>
  <si>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</si>
  <si>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</si>
  <si>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</si>
  <si>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</si>
  <si>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</si>
  <si>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</si>
  <si>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</si>
  <si>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</si>
  <si>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</si>
  <si>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</si>
  <si>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</si>
  <si>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</si>
  <si>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</si>
  <si>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</si>
  <si>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</si>
  <si>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</si>
  <si>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</si>
  <si>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</si>
  <si>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</si>
  <si>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</si>
  <si>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</si>
  <si>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</si>
  <si>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</si>
  <si>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</si>
  <si>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</si>
  <si>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</si>
  <si>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</si>
  <si>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</si>
  <si>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</si>
  <si>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</si>
  <si>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</si>
  <si>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</si>
  <si>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</si>
  <si>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</si>
  <si>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</si>
  <si>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</si>
  <si>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</si>
  <si>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</si>
  <si>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</si>
  <si>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</si>
  <si>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</si>
  <si>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</si>
  <si>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</si>
  <si>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</si>
  <si>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</si>
  <si>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</si>
  <si>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</si>
  <si>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</si>
  <si>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</si>
  <si>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</si>
  <si>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</si>
  <si>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</si>
  <si>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</si>
  <si>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</si>
  <si>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</si>
  <si>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</si>
  <si>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</si>
  <si>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</si>
  <si>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</si>
  <si>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</si>
  <si>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</si>
  <si>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</si>
  <si>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</si>
  <si>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</si>
  <si>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</si>
  <si>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</si>
  <si>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</si>
  <si>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</si>
  <si>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</si>
  <si>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</si>
  <si>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</si>
  <si>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</si>
  <si>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</si>
  <si>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</si>
  <si>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</si>
  <si>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</si>
  <si>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</si>
  <si>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</si>
  <si>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</si>
  <si>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</si>
  <si>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</si>
  <si>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</si>
  <si>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</si>
  <si>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</si>
  <si>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</si>
  <si>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</si>
  <si>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</si>
  <si>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</si>
  <si>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</si>
  <si>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</si>
  <si>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</si>
  <si>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</si>
  <si>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</si>
  <si>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</si>
  <si>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</si>
  <si>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</si>
  <si>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</si>
  <si>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</si>
  <si>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</si>
  <si>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</si>
  <si>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</si>
  <si>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</si>
  <si>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</si>
  <si>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</si>
  <si>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</si>
  <si>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</si>
  <si>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</si>
  <si>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</si>
  <si>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</si>
  <si>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</si>
  <si>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</si>
  <si>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</si>
  <si>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</si>
  <si>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</si>
  <si>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</si>
  <si>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</si>
  <si>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</si>
  <si>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</si>
  <si>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</si>
  <si>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</si>
  <si>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</si>
  <si>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</si>
  <si>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</si>
  <si>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</si>
  <si>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</si>
  <si>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</si>
  <si>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</si>
  <si>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</si>
  <si>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</si>
  <si>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</si>
  <si>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</si>
  <si>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</si>
  <si>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</si>
  <si>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</si>
  <si>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</si>
  <si>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</si>
  <si>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</si>
  <si>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</si>
  <si>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</si>
  <si>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</si>
  <si>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</si>
  <si>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</si>
  <si>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</si>
  <si>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</si>
  <si>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</si>
  <si>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</si>
  <si>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</si>
  <si>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</si>
  <si>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</si>
  <si>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</si>
  <si>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</si>
  <si>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</si>
  <si>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</si>
  <si>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</si>
  <si>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</si>
  <si>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</si>
  <si>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</si>
  <si>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</si>
  <si>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</si>
  <si>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</si>
  <si>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</si>
  <si>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</si>
  <si>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</si>
  <si>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</si>
  <si>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</si>
  <si>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</si>
  <si>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</si>
  <si>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</si>
  <si>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</si>
  <si>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</si>
  <si>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</si>
  <si>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</si>
  <si>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</si>
  <si>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</si>
  <si>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</si>
  <si>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</si>
  <si>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</si>
  <si>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</si>
  <si>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</si>
  <si>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</si>
  <si>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</si>
  <si>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</si>
  <si>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</si>
  <si>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</si>
  <si>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</si>
  <si>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</si>
  <si>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</si>
  <si>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</si>
  <si>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</si>
  <si>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</si>
  <si>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</si>
  <si>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</si>
  <si>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</si>
  <si>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</si>
  <si>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</si>
  <si>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</si>
  <si>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</si>
  <si>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</si>
  <si>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</si>
  <si>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</si>
  <si>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</si>
  <si>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</si>
  <si>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</si>
  <si>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</si>
  <si>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</si>
  <si>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</si>
  <si>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</si>
  <si>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</si>
  <si>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</si>
  <si>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</si>
  <si>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</si>
  <si>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</si>
  <si>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</si>
  <si>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</si>
  <si>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</si>
  <si>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</si>
  <si>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</si>
  <si>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</si>
  <si>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</si>
  <si>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</si>
  <si>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</si>
  <si>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</si>
  <si>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</si>
  <si>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</si>
  <si>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</si>
  <si>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</si>
  <si>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</si>
  <si>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</si>
  <si>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</si>
  <si>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</si>
  <si>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</si>
  <si>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</si>
  <si>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</si>
  <si>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</si>
  <si>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</si>
  <si>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</si>
  <si>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</si>
  <si>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</si>
  <si>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</si>
  <si>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</si>
  <si>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</si>
  <si>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</si>
  <si>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</si>
  <si>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</si>
  <si>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</si>
  <si>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</si>
  <si>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</si>
  <si>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</si>
  <si>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</si>
  <si>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</si>
  <si>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</si>
  <si>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</si>
  <si>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</si>
  <si>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</si>
  <si>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</si>
  <si>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</si>
  <si>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</si>
  <si>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</si>
  <si>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</si>
  <si>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</si>
  <si>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</si>
  <si>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</si>
  <si>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</si>
  <si>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</si>
  <si>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</si>
  <si>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</si>
  <si>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</si>
  <si>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</si>
  <si>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</si>
  <si>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</si>
  <si>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</si>
  <si>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</si>
  <si>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</si>
  <si>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</si>
  <si>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</si>
  <si>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</si>
  <si>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</si>
  <si>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</si>
  <si>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</si>
  <si>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</si>
  <si>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</si>
  <si>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</si>
  <si>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</si>
  <si>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</si>
  <si>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</si>
  <si>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</si>
  <si>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</si>
  <si>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</si>
  <si>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</si>
  <si>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</si>
  <si>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</si>
  <si>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</si>
  <si>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</si>
  <si>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</si>
  <si>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</si>
  <si>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</si>
  <si>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</si>
  <si>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</si>
  <si>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</si>
  <si>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</si>
  <si>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</si>
  <si>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</si>
  <si>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</si>
  <si>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</si>
  <si>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</si>
  <si>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</si>
  <si>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</si>
  <si>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</si>
  <si>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</si>
  <si>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</si>
  <si>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</si>
  <si>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</si>
  <si>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</si>
  <si>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</si>
  <si>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</si>
  <si>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</si>
  <si>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</si>
  <si>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</si>
  <si>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</si>
  <si>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</si>
  <si>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</si>
  <si>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</si>
  <si>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</si>
  <si>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</si>
  <si>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</si>
  <si>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</si>
  <si>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</si>
  <si>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</si>
  <si>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</si>
  <si>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</si>
  <si>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</si>
  <si>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</si>
  <si>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</si>
  <si>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</si>
  <si>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</si>
  <si>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</si>
  <si>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</si>
  <si>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</si>
  <si>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</si>
  <si>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</si>
  <si>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</si>
  <si>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</si>
  <si>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</si>
  <si>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</si>
  <si>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</si>
  <si>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</si>
  <si>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</si>
  <si>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</si>
  <si>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</si>
  <si>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</si>
  <si>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</si>
  <si>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</si>
  <si>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</si>
  <si>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</si>
  <si>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</si>
  <si>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</si>
  <si>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</si>
  <si>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</si>
  <si>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</si>
  <si>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</si>
  <si>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</si>
  <si>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</si>
  <si>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</si>
  <si>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</si>
  <si>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</si>
  <si>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</si>
  <si>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</si>
  <si>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</si>
  <si>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</si>
  <si>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</si>
  <si>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</si>
  <si>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</si>
  <si>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</si>
  <si>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</si>
  <si>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</si>
  <si>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</si>
  <si>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</si>
  <si>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</si>
  <si>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</si>
  <si>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</si>
  <si>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</si>
  <si>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</si>
  <si>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</si>
  <si>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</si>
  <si>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</si>
  <si>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</si>
  <si>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</si>
  <si>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</si>
  <si>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</si>
  <si>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</si>
  <si>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</si>
  <si>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</si>
  <si>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</si>
  <si>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</si>
  <si>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</si>
  <si>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</si>
  <si>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</si>
  <si>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</si>
  <si>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</si>
  <si>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</si>
  <si>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</si>
  <si>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</si>
  <si>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</si>
  <si>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</si>
  <si>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</si>
  <si>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</si>
  <si>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</si>
  <si>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</si>
  <si>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</si>
  <si>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</si>
  <si>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</si>
  <si>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</si>
  <si>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</si>
  <si>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</si>
  <si>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</si>
  <si>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</si>
  <si>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</si>
  <si>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</si>
  <si>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</si>
  <si>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</si>
  <si>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</si>
  <si>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</si>
  <si>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</si>
  <si>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</si>
  <si>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</si>
  <si>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</si>
  <si>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</si>
  <si>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</si>
  <si>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</si>
  <si>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</si>
  <si>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</si>
  <si>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</si>
  <si>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</si>
  <si>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</si>
  <si>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</si>
  <si>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</si>
  <si>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</si>
  <si>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</si>
  <si>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</si>
  <si>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</si>
  <si>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</si>
  <si>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</si>
  <si>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</si>
  <si>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</si>
  <si>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</si>
  <si>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</si>
  <si>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</si>
  <si>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</si>
  <si>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</si>
  <si>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</si>
  <si>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</si>
  <si>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</si>
  <si>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</si>
  <si>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</si>
  <si>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</si>
  <si>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</si>
  <si>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</si>
  <si>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</si>
  <si>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</si>
  <si>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</si>
  <si>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</si>
  <si>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</si>
  <si>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</si>
  <si>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</si>
  <si>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</si>
  <si>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</si>
  <si>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</si>
  <si>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</si>
  <si>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</si>
  <si>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</si>
  <si>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</si>
  <si>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</si>
  <si>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</si>
  <si>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</si>
  <si>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</si>
  <si>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</si>
  <si>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</si>
  <si>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</si>
  <si>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</si>
  <si>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</si>
  <si>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</si>
  <si>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</si>
  <si>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</si>
  <si>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</si>
  <si>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</si>
  <si>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</si>
  <si>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</si>
  <si>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</si>
  <si>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</si>
  <si>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</si>
  <si>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</si>
  <si>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</si>
  <si>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</si>
  <si>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</si>
  <si>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</si>
  <si>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</si>
  <si>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</si>
  <si>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</si>
  <si>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</si>
  <si>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</si>
  <si>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</si>
  <si>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</si>
  <si>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</si>
  <si>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</si>
  <si>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</si>
  <si>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</si>
  <si>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</si>
  <si>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</si>
  <si>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</si>
  <si>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</si>
  <si>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</si>
  <si>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</si>
  <si>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</si>
  <si>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</si>
  <si>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</si>
  <si>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</si>
  <si>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</si>
  <si>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</si>
  <si>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</si>
  <si>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</si>
  <si>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</si>
  <si>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</si>
  <si>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</si>
  <si>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</si>
  <si>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</si>
  <si>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</si>
  <si>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</si>
  <si>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</si>
  <si>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</si>
  <si>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</si>
  <si>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</si>
  <si>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</si>
  <si>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</si>
  <si>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</si>
  <si>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</si>
  <si>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</si>
  <si>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</si>
  <si>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</si>
  <si>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</si>
  <si>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</si>
  <si>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</si>
  <si>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</si>
  <si>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</si>
  <si>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</si>
  <si>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</si>
  <si>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</si>
  <si>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</si>
  <si>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</si>
  <si>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</si>
  <si>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</si>
  <si>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</si>
  <si>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</si>
  <si>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</si>
  <si>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</si>
  <si>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</si>
  <si>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</si>
  <si>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</si>
  <si>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</si>
  <si>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</si>
  <si>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</si>
  <si>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</si>
  <si>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</si>
  <si>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</si>
  <si>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</si>
  <si>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</si>
  <si>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</si>
  <si>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</si>
  <si>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</si>
  <si>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</si>
  <si>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</si>
  <si>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</si>
  <si>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</si>
  <si>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</si>
  <si>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</si>
  <si>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</si>
  <si>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</si>
  <si>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</si>
  <si>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</si>
  <si>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</si>
  <si>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</si>
  <si>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</si>
  <si>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</si>
  <si>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</si>
  <si>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</si>
  <si>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</si>
  <si>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</si>
  <si>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</si>
  <si>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</si>
  <si>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</si>
  <si>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</si>
  <si>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</si>
  <si>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</si>
  <si>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</si>
  <si>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</si>
  <si>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</si>
  <si>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</si>
  <si>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</si>
  <si>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</si>
  <si>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</si>
  <si>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</si>
  <si>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</si>
  <si>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</si>
  <si>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</si>
  <si>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</si>
  <si>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</si>
  <si>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</si>
  <si>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</si>
  <si>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</si>
  <si>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</si>
  <si>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</si>
  <si>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</si>
  <si>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</si>
  <si>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</si>
  <si>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</si>
  <si>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</si>
  <si>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</si>
  <si>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</si>
  <si>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</si>
  <si>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</si>
  <si>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</si>
  <si>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</si>
  <si>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</si>
  <si>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</si>
  <si>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</si>
  <si>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</si>
  <si>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</si>
  <si>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</si>
  <si>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</si>
  <si>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</si>
  <si>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</si>
  <si>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</si>
  <si>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</si>
  <si>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</si>
  <si>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</si>
  <si>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</si>
  <si>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</si>
  <si>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</si>
  <si>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</si>
  <si>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</si>
  <si>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</si>
  <si>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</si>
  <si>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</si>
  <si>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</si>
  <si>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</si>
  <si>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</si>
  <si>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</si>
  <si>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</si>
  <si>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</si>
  <si>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</si>
  <si>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</si>
  <si>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</si>
  <si>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</si>
  <si>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</si>
  <si>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</si>
  <si>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</si>
  <si>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</si>
  <si>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</si>
  <si>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</si>
  <si>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</si>
  <si>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</si>
  <si>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</si>
  <si>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</si>
  <si>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</si>
  <si>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</si>
  <si>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</si>
  <si>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</si>
  <si>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</si>
  <si>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</si>
  <si>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</si>
  <si>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</si>
  <si>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</si>
  <si>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</si>
  <si>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</si>
  <si>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</si>
  <si>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</si>
  <si>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</si>
  <si>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</si>
  <si>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</si>
  <si>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</si>
  <si>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</si>
  <si>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</si>
  <si>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</si>
  <si>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</si>
  <si>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</si>
  <si>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</si>
  <si>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</si>
  <si>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</si>
  <si>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</si>
  <si>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</si>
  <si>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</si>
  <si>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</si>
  <si>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</si>
  <si>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</si>
  <si>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</si>
  <si>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</si>
  <si>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</si>
  <si>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</si>
  <si>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</si>
  <si>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</si>
  <si>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</si>
  <si>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</si>
  <si>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</si>
  <si>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</si>
  <si>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</si>
  <si>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</si>
  <si>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</si>
  <si>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</si>
  <si>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</si>
  <si>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</si>
  <si>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</si>
  <si>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</si>
  <si>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</si>
  <si>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</si>
  <si>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</si>
  <si>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</si>
  <si>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</si>
  <si>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</si>
  <si>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</si>
  <si>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</si>
  <si>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</si>
  <si>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</si>
  <si>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</si>
  <si>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</si>
  <si>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</si>
  <si>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</si>
  <si>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</si>
  <si>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</si>
  <si>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</si>
  <si>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</si>
  <si>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</si>
  <si>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</si>
  <si>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</si>
  <si>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</si>
  <si>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</si>
  <si>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</si>
  <si>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</si>
  <si>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</si>
  <si>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</si>
  <si>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</si>
  <si>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</si>
  <si>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</si>
  <si>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</si>
  <si>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</si>
  <si>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</si>
  <si>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</si>
  <si>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</si>
  <si>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</si>
  <si>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</si>
  <si>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</si>
  <si>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</si>
  <si>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</si>
  <si>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</si>
  <si>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</si>
  <si>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</si>
  <si>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</si>
  <si>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</si>
  <si>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</si>
  <si>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</si>
  <si>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</si>
  <si>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</si>
  <si>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</si>
  <si>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</si>
  <si>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</si>
  <si>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</si>
  <si>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</si>
  <si>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</si>
  <si>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</si>
  <si>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</si>
  <si>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</si>
  <si>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</si>
  <si>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</si>
  <si>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</si>
  <si>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</si>
  <si>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</si>
  <si>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</si>
  <si>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</si>
  <si>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</si>
  <si>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</si>
  <si>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</si>
  <si>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</si>
  <si>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</si>
  <si>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</si>
  <si>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</si>
  <si>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</si>
  <si>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</si>
  <si>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</si>
  <si>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</si>
  <si>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</si>
  <si>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</si>
  <si>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</si>
  <si>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</si>
  <si>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</si>
  <si>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</si>
  <si>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</si>
  <si>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</si>
  <si>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</si>
  <si>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</si>
  <si>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</si>
  <si>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</si>
  <si>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</si>
  <si>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</si>
  <si>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</si>
  <si>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</si>
  <si>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</si>
  <si>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</si>
  <si>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</si>
  <si>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</si>
  <si>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</si>
  <si>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</si>
  <si>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</si>
  <si>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</si>
  <si>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</si>
  <si>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</si>
  <si>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</si>
  <si>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</si>
  <si>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</si>
  <si>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</si>
  <si>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</si>
  <si>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</si>
  <si>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</si>
  <si>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</si>
  <si>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</si>
  <si>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</si>
  <si>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</si>
  <si>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</si>
  <si>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</si>
  <si>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</si>
  <si>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</si>
  <si>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</si>
  <si>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</si>
  <si>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</si>
  <si>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</si>
  <si>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</si>
  <si>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</si>
  <si>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</si>
  <si>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</si>
  <si>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</si>
  <si>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</si>
  <si>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</si>
  <si>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</si>
  <si>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</si>
  <si>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</si>
  <si>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</si>
  <si>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</si>
  <si>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</si>
  <si>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</si>
  <si>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</si>
  <si>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</si>
  <si>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</si>
  <si>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</si>
  <si>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</si>
  <si>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</si>
  <si>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</si>
  <si>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</si>
  <si>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</si>
  <si>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</si>
  <si>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</si>
  <si>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</si>
  <si>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</si>
  <si>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</si>
  <si>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</si>
  <si>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</si>
  <si>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</si>
  <si>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</si>
  <si>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</si>
  <si>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</si>
  <si>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</si>
  <si>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</si>
  <si>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</si>
  <si>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</si>
  <si>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</si>
  <si>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</si>
  <si>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</si>
  <si>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</si>
  <si>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</si>
  <si>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</si>
  <si>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</si>
  <si>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</si>
  <si>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</si>
  <si>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</si>
  <si>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</si>
  <si>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</si>
  <si>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</si>
  <si>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</si>
  <si>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</si>
  <si>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</si>
  <si>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</si>
  <si>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</si>
  <si>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</si>
  <si>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</si>
  <si>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</si>
  <si>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</si>
  <si>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</si>
  <si>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</si>
  <si>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</si>
  <si>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</si>
  <si>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</si>
  <si>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</si>
  <si>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</si>
  <si>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</si>
  <si>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</si>
  <si>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</si>
  <si>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</si>
  <si>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</si>
  <si>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</si>
  <si>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</si>
  <si>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</si>
  <si>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</si>
  <si>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</si>
  <si>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</si>
  <si>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</si>
  <si>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</si>
  <si>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</si>
  <si>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</si>
  <si>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</si>
  <si>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</si>
  <si>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</si>
  <si>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</si>
  <si>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</si>
  <si>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</si>
  <si>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</si>
  <si>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</si>
  <si>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</si>
  <si>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</si>
  <si>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</si>
  <si>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</si>
  <si>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</si>
  <si>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</si>
  <si>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</si>
  <si>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</si>
  <si>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</si>
  <si>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</si>
  <si>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</si>
  <si>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</si>
  <si>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</si>
  <si>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</si>
  <si>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</si>
  <si>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</si>
  <si>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</si>
  <si>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</si>
  <si>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</si>
  <si>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</si>
  <si>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</si>
  <si>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</si>
  <si>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</si>
  <si>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</si>
  <si>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</si>
  <si>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</si>
  <si>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</si>
  <si>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</si>
  <si>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</si>
  <si>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</si>
  <si>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</si>
  <si>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</si>
  <si>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</si>
  <si>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</si>
  <si>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</si>
  <si>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</si>
  <si>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</si>
  <si>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</si>
  <si>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</si>
  <si>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</si>
  <si>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</si>
  <si>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</si>
  <si>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</si>
  <si>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</si>
  <si>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</si>
  <si>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</si>
  <si>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</si>
  <si>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</si>
  <si>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</si>
  <si>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</si>
  <si>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</si>
  <si>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</si>
  <si>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</si>
  <si>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</si>
  <si>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</si>
  <si>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</si>
  <si>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</si>
  <si>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</si>
  <si>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</si>
  <si>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</si>
  <si>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</si>
  <si>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</si>
  <si>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</si>
  <si>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</si>
  <si>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</si>
  <si>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</si>
  <si>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</si>
  <si>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</si>
  <si>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</si>
  <si>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</si>
  <si>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</si>
  <si>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</si>
  <si>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</si>
  <si>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</si>
  <si>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</si>
  <si>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</si>
  <si>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</si>
  <si>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</si>
  <si>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</si>
  <si>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</si>
  <si>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</si>
  <si>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</si>
  <si>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</si>
  <si>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</si>
  <si>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</si>
  <si>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</si>
  <si>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</si>
  <si>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</si>
  <si>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</si>
  <si>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</si>
  <si>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</si>
  <si>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</si>
  <si>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</si>
  <si>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</si>
  <si>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</si>
  <si>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</si>
  <si>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</si>
  <si>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</si>
  <si>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</si>
  <si>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</si>
  <si>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</si>
  <si>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</si>
  <si>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</si>
  <si>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</si>
  <si>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</si>
  <si>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</si>
  <si>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</si>
  <si>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</si>
  <si>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</si>
  <si>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</si>
  <si>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</si>
  <si>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</si>
  <si>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</si>
  <si>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</si>
  <si>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</si>
  <si>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</si>
  <si>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</si>
  <si>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</si>
  <si>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</si>
  <si>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</si>
  <si>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</si>
  <si>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</si>
  <si>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</si>
  <si>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</si>
  <si>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</si>
  <si>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</si>
  <si>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</si>
  <si>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</si>
  <si>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</si>
  <si>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</si>
  <si>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</si>
  <si>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</si>
  <si>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</si>
  <si>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</si>
  <si>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</si>
  <si>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</si>
  <si>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</si>
  <si>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</si>
  <si>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</si>
  <si>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</si>
  <si>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</si>
  <si>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</si>
  <si>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</si>
  <si>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</si>
  <si>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</si>
  <si>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</si>
  <si>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</si>
  <si>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</si>
  <si>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</si>
  <si>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</si>
  <si>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</si>
  <si>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</si>
  <si>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</si>
  <si>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</si>
  <si>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</si>
  <si>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</si>
  <si>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</si>
  <si>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</si>
  <si>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</si>
  <si>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</si>
  <si>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</si>
  <si>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</si>
  <si>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</si>
  <si>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</si>
  <si>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</si>
  <si>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</si>
  <si>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</si>
  <si>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</si>
  <si>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</si>
  <si>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</si>
  <si>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</si>
  <si>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</si>
  <si>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</si>
  <si>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</si>
  <si>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</si>
  <si>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</si>
  <si>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</si>
  <si>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</si>
  <si>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</si>
  <si>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</si>
  <si>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</si>
  <si>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</si>
  <si>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</si>
  <si>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</si>
  <si>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</si>
  <si>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</si>
  <si>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</si>
  <si>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</si>
  <si>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</si>
  <si>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</si>
  <si>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</si>
  <si>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</si>
  <si>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</si>
  <si>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</si>
  <si>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</si>
  <si>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</si>
  <si>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</si>
  <si>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</si>
  <si>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</si>
  <si>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</si>
  <si>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</si>
  <si>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</si>
  <si>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</si>
  <si>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</si>
  <si>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</si>
  <si>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</si>
  <si>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</si>
  <si>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</si>
  <si>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</si>
  <si>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</si>
  <si>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</si>
  <si>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</si>
  <si>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</si>
  <si>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</si>
  <si>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</si>
  <si>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</si>
  <si>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</si>
  <si>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</si>
  <si>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</si>
  <si>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</si>
  <si>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</si>
  <si>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</si>
  <si>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</si>
  <si>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</si>
  <si>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</si>
  <si>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</si>
  <si>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</si>
  <si>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</si>
  <si>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</si>
  <si>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</si>
  <si>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</si>
  <si>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</si>
  <si>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</si>
  <si>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</si>
  <si>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</si>
  <si>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</si>
  <si>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</si>
  <si>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</si>
  <si>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</si>
  <si>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</si>
  <si>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</si>
  <si>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</si>
  <si>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</si>
  <si>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</si>
  <si>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</si>
  <si>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</si>
  <si>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</si>
  <si>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</si>
  <si>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</si>
  <si>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</si>
  <si>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</si>
  <si>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</si>
  <si>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</si>
  <si>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</si>
  <si>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</si>
  <si>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</si>
  <si>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</si>
  <si>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</si>
  <si>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</si>
  <si>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</si>
  <si>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</si>
  <si>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</si>
  <si>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</si>
  <si>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</si>
  <si>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</si>
  <si>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</si>
  <si>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</si>
  <si>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</si>
  <si>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</si>
  <si>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</si>
  <si>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</si>
  <si>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</si>
  <si>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</si>
  <si>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</si>
  <si>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</si>
  <si>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</si>
  <si>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</si>
  <si>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</si>
  <si>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</si>
  <si>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</si>
  <si>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</si>
  <si>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</si>
  <si>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</si>
  <si>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</si>
  <si>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</si>
  <si>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</si>
  <si>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</si>
  <si>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</si>
  <si>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</si>
  <si>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</si>
  <si>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</si>
  <si>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</si>
  <si>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</si>
  <si>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</si>
  <si>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</si>
  <si>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</si>
  <si>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</si>
  <si>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</si>
  <si>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</si>
  <si>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</si>
  <si>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</si>
  <si>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</si>
  <si>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</si>
  <si>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</si>
  <si>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</si>
  <si>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</si>
  <si>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</si>
  <si>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</si>
  <si>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</si>
  <si>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</si>
  <si>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</si>
  <si>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</si>
  <si>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</si>
  <si>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</si>
  <si>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</si>
  <si>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</si>
  <si>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</si>
  <si>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</si>
  <si>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</si>
  <si>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</si>
  <si>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</si>
  <si>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</si>
  <si>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</si>
  <si>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</si>
  <si>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</si>
  <si>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</si>
  <si>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</si>
  <si>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</si>
  <si>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</si>
  <si>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</si>
  <si>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</si>
  <si>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</si>
  <si>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</si>
  <si>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</si>
  <si>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</si>
  <si>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</si>
  <si>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</si>
  <si>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</si>
  <si>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</si>
  <si>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</si>
  <si>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</si>
  <si>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</si>
  <si>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</si>
  <si>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</si>
  <si>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</si>
  <si>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</si>
  <si>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</si>
  <si>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</si>
  <si>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</si>
  <si>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</si>
  <si>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</si>
  <si>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</si>
  <si>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</si>
  <si>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</si>
  <si>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</si>
  <si>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</si>
  <si>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</si>
  <si>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</si>
  <si>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</si>
  <si>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</si>
  <si>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</si>
  <si>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</si>
  <si>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</si>
  <si>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</si>
  <si>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</si>
  <si>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</si>
  <si>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</si>
  <si>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</si>
  <si>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</si>
  <si>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</si>
  <si>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</si>
  <si>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</si>
  <si>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</si>
  <si>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</si>
  <si>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</si>
  <si>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</si>
  <si>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</si>
  <si>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</si>
  <si>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</si>
  <si>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</si>
  <si>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</si>
  <si>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</si>
  <si>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</si>
  <si>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</si>
  <si>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</si>
  <si>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</si>
  <si>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</si>
  <si>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</si>
  <si>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</si>
  <si>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</si>
  <si>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</si>
  <si>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</si>
  <si>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</si>
  <si>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</si>
  <si>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</si>
  <si>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</si>
  <si>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</si>
  <si>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</si>
  <si>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</si>
  <si>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</si>
  <si>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</si>
  <si>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</si>
  <si>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</si>
  <si>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</si>
  <si>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</si>
  <si>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</si>
  <si>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</si>
  <si>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</si>
  <si>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</si>
  <si>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</si>
  <si>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</si>
  <si>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</si>
  <si>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</si>
  <si>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</si>
  <si>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</si>
  <si>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</si>
  <si>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</si>
  <si>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</si>
  <si>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</si>
  <si>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</si>
  <si>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</si>
  <si>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</si>
  <si>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</si>
  <si>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</si>
  <si>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</si>
  <si>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</si>
  <si>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</si>
  <si>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</si>
  <si>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</si>
  <si>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</si>
  <si>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</si>
  <si>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</si>
  <si>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</si>
  <si>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</si>
  <si>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</si>
  <si>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</si>
  <si>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</si>
  <si>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</si>
  <si>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</si>
  <si>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</si>
  <si>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</si>
  <si>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</si>
  <si>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</si>
  <si>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</si>
  <si>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</si>
  <si>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</si>
  <si>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</si>
  <si>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</si>
  <si>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</si>
  <si>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</si>
  <si>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</si>
  <si>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</si>
  <si>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</si>
  <si>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</si>
  <si>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</si>
  <si>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</si>
  <si>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</si>
  <si>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</si>
  <si>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</si>
  <si>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</si>
  <si>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</si>
  <si>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</si>
  <si>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</si>
  <si>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</si>
  <si>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</si>
  <si>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</si>
  <si>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</si>
  <si>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</si>
  <si>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</si>
  <si>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</si>
  <si>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</si>
  <si>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</si>
  <si>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</si>
  <si>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</si>
  <si>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</si>
  <si>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</si>
  <si>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</si>
  <si>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</si>
  <si>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</si>
  <si>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</si>
  <si>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</si>
  <si>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</si>
  <si>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</si>
  <si>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</si>
  <si>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</si>
  <si>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</si>
  <si>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</si>
  <si>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</si>
  <si>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</si>
  <si>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</si>
  <si>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</si>
  <si>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</si>
  <si>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</si>
  <si>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</si>
  <si>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</si>
  <si>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</si>
  <si>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</si>
  <si>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</si>
  <si>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</si>
  <si>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</si>
  <si>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</si>
  <si>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</si>
  <si>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</si>
  <si>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</si>
  <si>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</si>
  <si>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</si>
  <si>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</si>
  <si>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</si>
  <si>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</si>
  <si>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</si>
  <si>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</si>
  <si>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</si>
  <si>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</si>
  <si>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</si>
  <si>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</si>
  <si>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</si>
  <si>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</si>
  <si>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</si>
  <si>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</si>
  <si>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</si>
  <si>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</si>
  <si>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</si>
  <si>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</si>
  <si>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</si>
  <si>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</si>
  <si>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</si>
  <si>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</si>
  <si>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</si>
  <si>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</si>
  <si>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</si>
  <si>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</si>
  <si>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</si>
  <si>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</si>
  <si>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</si>
  <si>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</si>
  <si>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</si>
  <si>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</si>
  <si>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</si>
  <si>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</si>
  <si>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</si>
  <si>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</si>
  <si>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</si>
  <si>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</si>
  <si>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</si>
  <si>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</si>
  <si>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</si>
  <si>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</si>
  <si>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</si>
  <si>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</si>
  <si>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</si>
  <si>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</si>
  <si>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</si>
  <si>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</si>
  <si>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</si>
  <si>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</si>
  <si>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</si>
  <si>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</si>
  <si>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</si>
  <si>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</si>
  <si>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</si>
  <si>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</si>
  <si>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</si>
  <si>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</si>
  <si>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</si>
  <si>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</si>
  <si>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</si>
  <si>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</si>
  <si>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</si>
  <si>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</si>
  <si>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</si>
  <si>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</si>
  <si>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</si>
  <si>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</si>
  <si>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</si>
  <si>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</si>
  <si>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</si>
  <si>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</si>
  <si>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</si>
  <si>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</si>
  <si>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</si>
  <si>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</si>
  <si>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</si>
  <si>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</si>
  <si>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</si>
  <si>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</si>
  <si>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</si>
  <si>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</si>
  <si>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</si>
  <si>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</si>
  <si>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</si>
  <si>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</si>
  <si>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</si>
  <si>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</si>
  <si>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</si>
  <si>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</si>
  <si>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</si>
  <si>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</si>
  <si>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</si>
  <si>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</si>
  <si>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</si>
  <si>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</si>
  <si>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</si>
  <si>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</si>
  <si>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</si>
  <si>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</si>
  <si>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</si>
  <si>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</si>
  <si>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</si>
  <si>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</si>
  <si>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</si>
  <si>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</si>
  <si>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</si>
  <si>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</si>
  <si>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</si>
  <si>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</si>
  <si>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</si>
  <si>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</si>
  <si>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</si>
  <si>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</si>
  <si>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</si>
  <si>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</si>
  <si>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</si>
  <si>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</si>
  <si>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</si>
  <si>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</si>
  <si>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</si>
  <si>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</si>
  <si>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</si>
  <si>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</si>
  <si>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</si>
  <si>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</si>
  <si>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</si>
  <si>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</si>
  <si>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</si>
  <si>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</si>
  <si>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</si>
  <si>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</si>
  <si>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</si>
  <si>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</si>
  <si>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</si>
  <si>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</si>
  <si>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</si>
  <si>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</si>
  <si>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</si>
  <si>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</si>
  <si>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</si>
  <si>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</si>
  <si>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</si>
  <si>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</si>
  <si>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</si>
  <si>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</si>
  <si>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</si>
  <si>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</si>
  <si>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</si>
  <si>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</si>
  <si>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</si>
  <si>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</si>
  <si>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</si>
  <si>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</si>
  <si>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</si>
  <si>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</si>
  <si>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</si>
  <si>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</si>
  <si>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</si>
  <si>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</si>
  <si>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</si>
  <si>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</si>
  <si>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</si>
  <si>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</si>
  <si>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</si>
  <si>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</si>
  <si>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</si>
  <si>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</si>
  <si>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</si>
  <si>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</si>
  <si>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</si>
  <si>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</si>
  <si>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</si>
  <si>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</si>
  <si>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</si>
  <si>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</si>
  <si>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</si>
  <si>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</si>
  <si>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</si>
  <si>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</si>
  <si>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</si>
  <si>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</si>
  <si>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</si>
  <si>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</si>
  <si>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</si>
  <si>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</si>
  <si>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</si>
  <si>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</si>
  <si>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</si>
  <si>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</si>
  <si>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</si>
  <si>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</si>
  <si>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</si>
  <si>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</si>
  <si>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</si>
  <si>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</si>
  <si>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</si>
  <si>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</si>
  <si>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</si>
  <si>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</si>
  <si>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</si>
  <si>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</si>
  <si>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</si>
  <si>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</si>
  <si>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</si>
  <si>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</si>
  <si>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</si>
  <si>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</si>
  <si>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</si>
  <si>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</si>
  <si>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</si>
  <si>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</si>
  <si>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</si>
  <si>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</si>
  <si>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</si>
  <si>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</si>
  <si>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</si>
  <si>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</si>
  <si>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</si>
  <si>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</si>
  <si>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</si>
  <si>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</si>
  <si>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</si>
  <si>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</si>
  <si>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</si>
  <si>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</si>
  <si>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</si>
  <si>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</si>
  <si>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</si>
  <si>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</si>
  <si>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</si>
  <si>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</si>
  <si>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</si>
  <si>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</si>
  <si>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</si>
  <si>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</si>
  <si>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</si>
  <si>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</si>
  <si>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</si>
  <si>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</si>
  <si>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</si>
  <si>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</si>
  <si>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</si>
  <si>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</si>
  <si>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</si>
  <si>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</si>
  <si>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</si>
  <si>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</si>
  <si>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</si>
  <si>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</si>
  <si>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</si>
  <si>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</si>
  <si>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</si>
  <si>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</si>
  <si>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</si>
  <si>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</si>
  <si>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</si>
  <si>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</si>
  <si>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</si>
  <si>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</si>
  <si>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</si>
  <si>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</si>
  <si>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</si>
  <si>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</si>
  <si>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</si>
  <si>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</si>
  <si>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</si>
  <si>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</si>
  <si>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</si>
  <si>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</si>
  <si>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</si>
  <si>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</si>
  <si>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</si>
  <si>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</si>
  <si>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</si>
  <si>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</si>
  <si>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</si>
  <si>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</si>
  <si>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</si>
  <si>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</si>
  <si>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</si>
  <si>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</si>
  <si>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</si>
  <si>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</si>
  <si>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</si>
  <si>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</si>
  <si>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</si>
  <si>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</si>
  <si>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</si>
  <si>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</si>
  <si>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</si>
  <si>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</si>
  <si>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</si>
  <si>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</si>
  <si>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</si>
  <si>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</si>
  <si>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</si>
  <si>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</si>
  <si>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</si>
  <si>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</si>
  <si>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</si>
  <si>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</si>
  <si>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</si>
  <si>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</si>
  <si>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</si>
  <si>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</si>
  <si>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</si>
  <si>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</si>
  <si>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</si>
  <si>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</si>
  <si>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</si>
  <si>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</si>
  <si>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</si>
  <si>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</si>
  <si>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</si>
  <si>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</si>
  <si>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</si>
  <si>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</si>
  <si>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</si>
  <si>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</si>
  <si>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</si>
  <si>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</si>
  <si>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</si>
  <si>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</si>
  <si>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</si>
  <si>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</si>
  <si>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</si>
  <si>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</si>
  <si>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</si>
  <si>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</si>
  <si>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</si>
  <si>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</si>
  <si>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</si>
  <si>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</si>
  <si>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</si>
  <si>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</si>
  <si>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</si>
  <si>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</si>
  <si>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</si>
  <si>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</si>
  <si>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</si>
  <si>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</si>
  <si>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</si>
  <si>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</si>
  <si>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</si>
  <si>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</si>
  <si>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</si>
  <si>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</si>
  <si>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</si>
  <si>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</si>
  <si>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</si>
  <si>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</si>
  <si>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</si>
  <si>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</si>
  <si>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</si>
  <si>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</si>
  <si>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</si>
  <si>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</si>
  <si>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</si>
  <si>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</si>
  <si>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</si>
  <si>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</si>
  <si>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</si>
  <si>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</si>
  <si>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</si>
  <si>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</si>
  <si>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</si>
  <si>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</si>
  <si>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</si>
  <si>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</si>
  <si>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</si>
  <si>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</si>
  <si>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</si>
  <si>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</si>
  <si>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</si>
  <si>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</si>
  <si>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</si>
  <si>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</si>
  <si>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</si>
  <si>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</si>
  <si>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</si>
  <si>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</si>
  <si>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</si>
  <si>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</si>
  <si>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</si>
  <si>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</si>
  <si>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</si>
  <si>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</si>
  <si>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</si>
  <si>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</si>
  <si>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</si>
  <si>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</si>
  <si>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</si>
  <si>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</si>
  <si>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</si>
  <si>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</si>
  <si>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</si>
  <si>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</si>
  <si>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</si>
  <si>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</si>
  <si>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</si>
  <si>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</si>
  <si>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</si>
  <si>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</si>
  <si>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</si>
  <si>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</si>
  <si>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</si>
  <si>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</si>
  <si>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</si>
  <si>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</si>
  <si>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</si>
  <si>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</si>
  <si>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</si>
  <si>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</si>
  <si>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</si>
  <si>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</si>
  <si>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</si>
  <si>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</si>
  <si>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</si>
  <si>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</si>
  <si>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</si>
  <si>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</si>
  <si>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</si>
  <si>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</si>
  <si>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</si>
  <si>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</si>
  <si>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</si>
  <si>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</si>
  <si>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</si>
  <si>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</si>
  <si>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</si>
  <si>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</si>
  <si>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</si>
  <si>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</si>
  <si>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</si>
  <si>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</si>
  <si>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</si>
  <si>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</si>
  <si>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</si>
  <si>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</si>
  <si>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</si>
  <si>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</si>
  <si>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</si>
  <si>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</si>
  <si>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</si>
  <si>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</si>
  <si>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</si>
  <si>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</si>
  <si>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</si>
  <si>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</si>
  <si>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</si>
  <si>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</si>
  <si>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</si>
  <si>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</si>
  <si>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</si>
  <si>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</si>
  <si>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</si>
  <si>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</si>
  <si>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</si>
  <si>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</si>
  <si>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</si>
  <si>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</si>
  <si>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</si>
  <si>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</si>
  <si>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</si>
  <si>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</si>
  <si>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</si>
  <si>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</si>
  <si>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</si>
  <si>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</si>
  <si>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</si>
  <si>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</si>
  <si>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</si>
  <si>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</si>
  <si>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</si>
  <si>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</si>
  <si>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</si>
  <si>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</si>
  <si>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</si>
  <si>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</si>
  <si>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</si>
  <si>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</si>
  <si>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</si>
  <si>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</si>
  <si>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</si>
  <si>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</si>
  <si>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</si>
  <si>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</si>
  <si>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</si>
  <si>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</si>
  <si>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</si>
  <si>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</si>
  <si>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</si>
  <si>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</si>
  <si>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</si>
  <si>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</si>
  <si>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</si>
  <si>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</si>
  <si>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</si>
  <si>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</si>
  <si>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</si>
  <si>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</si>
  <si>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</si>
  <si>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</si>
  <si>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</si>
  <si>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</si>
  <si>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</si>
  <si>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</si>
  <si>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</si>
  <si>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</si>
  <si>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</si>
  <si>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</si>
  <si>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</si>
  <si>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</si>
  <si>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</si>
  <si>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</si>
  <si>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</si>
  <si>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</si>
  <si>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</si>
  <si>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</si>
  <si>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</si>
  <si>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</si>
  <si>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</si>
  <si>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</si>
  <si>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</si>
  <si>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</si>
  <si>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</si>
  <si>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</si>
  <si>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</si>
  <si>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</si>
  <si>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</si>
  <si>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</si>
  <si>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</si>
  <si>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</si>
  <si>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</si>
  <si>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</si>
  <si>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</si>
  <si>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</si>
  <si>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</si>
  <si>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</si>
  <si>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</si>
  <si>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</si>
  <si>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</si>
  <si>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</si>
  <si>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</si>
  <si>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</si>
  <si>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</si>
  <si>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</si>
  <si>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</si>
  <si>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</si>
  <si>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</si>
  <si>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</si>
  <si>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</si>
  <si>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</si>
  <si>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</si>
  <si>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</si>
  <si>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</si>
  <si>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</si>
  <si>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</si>
  <si>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</si>
  <si>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</si>
  <si>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</si>
  <si>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</si>
  <si>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</si>
  <si>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</si>
  <si>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</si>
  <si>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</si>
  <si>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</si>
  <si>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</si>
  <si>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</si>
  <si>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</si>
  <si>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</si>
  <si>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</si>
  <si>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</si>
  <si>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</si>
  <si>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</si>
  <si>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</si>
  <si>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</si>
  <si>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</si>
  <si>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</si>
  <si>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</si>
  <si>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</si>
  <si>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</si>
  <si>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</si>
  <si>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</si>
  <si>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</si>
  <si>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</si>
  <si>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</si>
  <si>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</si>
  <si>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</si>
  <si>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</si>
  <si>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</si>
  <si>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</si>
  <si>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</si>
  <si>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</si>
  <si>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</si>
  <si>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</si>
  <si>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</si>
  <si>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</si>
  <si>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</si>
  <si>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</si>
  <si>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</si>
  <si>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</si>
  <si>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</si>
  <si>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</si>
  <si>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</si>
  <si>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</si>
  <si>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</si>
  <si>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</si>
  <si>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</si>
  <si>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</si>
  <si>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</si>
  <si>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</si>
  <si>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</si>
  <si>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</si>
  <si>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</si>
  <si>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</si>
  <si>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</si>
  <si>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</si>
  <si>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</si>
  <si>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</si>
  <si>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</si>
  <si>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</si>
  <si>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</si>
  <si>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</si>
  <si>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</si>
  <si>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</si>
  <si>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</si>
  <si>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</si>
  <si>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</si>
  <si>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</si>
  <si>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</si>
  <si>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</si>
  <si>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</si>
  <si>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</si>
  <si>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</si>
  <si>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</si>
  <si>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</si>
  <si>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</si>
  <si>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</si>
  <si>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</si>
  <si>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</si>
  <si>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</si>
  <si>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</si>
  <si>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</si>
  <si>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</si>
  <si>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</si>
  <si>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</si>
  <si>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</si>
  <si>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</si>
  <si>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</si>
  <si>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</si>
  <si>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</si>
  <si>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</si>
  <si>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</si>
  <si>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</si>
  <si>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</si>
  <si>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</si>
  <si>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</si>
  <si>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</si>
  <si>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</si>
  <si>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</si>
  <si>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</si>
  <si>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</si>
  <si>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</si>
  <si>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</si>
  <si>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</si>
  <si>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</si>
  <si>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</si>
  <si>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</si>
  <si>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</si>
  <si>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</si>
  <si>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</si>
  <si>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</si>
  <si>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</si>
  <si>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</si>
  <si>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</si>
  <si>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</si>
  <si>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</si>
  <si>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</si>
  <si>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</si>
  <si>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</si>
  <si>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</si>
  <si>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</si>
  <si>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</si>
  <si>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</si>
  <si>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</si>
  <si>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</si>
  <si>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</si>
  <si>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</si>
  <si>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</si>
  <si>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</si>
  <si>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</si>
  <si>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</si>
  <si>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</si>
  <si>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</si>
  <si>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</si>
  <si>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</si>
  <si>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</si>
  <si>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</si>
  <si>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</si>
  <si>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</si>
  <si>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</si>
  <si>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</si>
  <si>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</si>
  <si>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</si>
  <si>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</si>
  <si>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</si>
  <si>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</si>
  <si>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</si>
  <si>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</si>
  <si>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</si>
  <si>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</si>
  <si>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</si>
  <si>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</si>
  <si>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</si>
  <si>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</si>
  <si>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</si>
  <si>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</si>
  <si>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</si>
  <si>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</si>
  <si>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</si>
  <si>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</si>
  <si>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</si>
  <si>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</si>
  <si>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</si>
  <si>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</si>
  <si>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</si>
  <si>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</si>
  <si>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</si>
  <si>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</si>
  <si>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</si>
  <si>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</si>
  <si>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</si>
  <si>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</si>
  <si>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</si>
  <si>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</si>
  <si>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</si>
  <si>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</si>
  <si>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</si>
  <si>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</si>
  <si>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</si>
  <si>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</si>
  <si>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</si>
  <si>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</si>
  <si>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</si>
  <si>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</si>
  <si>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</si>
  <si>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</si>
  <si>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</si>
  <si>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</si>
  <si>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</si>
  <si>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</si>
  <si>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</si>
  <si>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</si>
  <si>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</si>
  <si>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</si>
  <si>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</si>
  <si>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</si>
  <si>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</si>
  <si>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</si>
  <si>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</si>
  <si>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</si>
  <si>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</si>
  <si>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</si>
  <si>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</si>
  <si>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</si>
  <si>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</si>
  <si>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</si>
  <si>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</si>
  <si>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</si>
  <si>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</si>
  <si>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</si>
  <si>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</si>
  <si>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</si>
  <si>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</si>
  <si>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</si>
  <si>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</si>
  <si>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</si>
  <si>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</si>
  <si>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</si>
  <si>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</si>
  <si>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</si>
  <si>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</si>
  <si>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</si>
  <si>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</si>
  <si>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</si>
  <si>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</si>
  <si>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</si>
  <si>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</si>
  <si>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</si>
  <si>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</si>
  <si>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</si>
  <si>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</si>
  <si>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</si>
  <si>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</si>
  <si>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</si>
  <si>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</si>
  <si>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</si>
  <si>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</si>
  <si>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</si>
  <si>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</si>
  <si>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</si>
  <si>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</si>
  <si>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</si>
  <si>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</si>
  <si>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</si>
  <si>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</si>
  <si>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</si>
  <si>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</si>
  <si>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</si>
  <si>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</si>
  <si>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</si>
  <si>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</si>
  <si>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</si>
  <si>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</si>
  <si>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</si>
  <si>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</si>
  <si>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</si>
  <si>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</si>
  <si>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</si>
  <si>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</si>
  <si>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</si>
  <si>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</si>
  <si>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</si>
  <si>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</si>
  <si>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</si>
  <si>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</si>
  <si>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</si>
  <si>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</si>
  <si>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</si>
  <si>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</si>
  <si>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</si>
  <si>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</si>
  <si>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</si>
  <si>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</si>
  <si>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</si>
  <si>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</si>
  <si>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</si>
  <si>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</si>
  <si>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</si>
  <si>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</si>
  <si>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</si>
  <si>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</si>
  <si>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</si>
  <si>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</si>
  <si>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</si>
  <si>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</si>
  <si>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</si>
  <si>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</si>
  <si>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</si>
  <si>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</si>
  <si>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</si>
  <si>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</si>
  <si>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</si>
  <si>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</si>
  <si>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</si>
  <si>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</si>
  <si>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</si>
  <si>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</si>
  <si>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</si>
  <si>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</si>
  <si>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</si>
  <si>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</si>
  <si>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</si>
  <si>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</si>
  <si>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</si>
  <si>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</si>
  <si>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</si>
  <si>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</si>
  <si>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</si>
  <si>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</si>
  <si>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</si>
  <si>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</si>
  <si>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</si>
  <si>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</si>
  <si>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</si>
  <si>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</si>
  <si>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</si>
  <si>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</si>
  <si>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</si>
  <si>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</si>
  <si>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</si>
  <si>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</si>
  <si>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</si>
  <si>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</si>
  <si>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</si>
  <si>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</si>
  <si>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</si>
  <si>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</si>
  <si>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</si>
  <si>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</si>
  <si>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</si>
  <si>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</si>
  <si>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</si>
  <si>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</si>
  <si>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</si>
  <si>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</si>
  <si>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</si>
  <si>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</si>
  <si>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</si>
  <si>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</si>
  <si>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</si>
  <si>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</si>
  <si>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</si>
  <si>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</si>
  <si>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</si>
  <si>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</si>
  <si>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</si>
  <si>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</si>
  <si>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</si>
  <si>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</si>
  <si>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</si>
  <si>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</si>
  <si>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</si>
  <si>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</si>
  <si>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</si>
  <si>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</si>
  <si>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</si>
  <si>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</si>
  <si>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</si>
  <si>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</si>
  <si>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</si>
  <si>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</si>
  <si>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</si>
  <si>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</si>
  <si>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</si>
  <si>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</si>
  <si>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</si>
  <si>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</si>
  <si>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</si>
  <si>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</si>
  <si>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</si>
  <si>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</si>
  <si>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</si>
  <si>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</si>
  <si>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</si>
  <si>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</si>
  <si>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</si>
  <si>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</si>
  <si>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</si>
  <si>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</si>
  <si>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</si>
  <si>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</si>
  <si>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</si>
  <si>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</si>
  <si>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</si>
  <si>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</si>
  <si>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</si>
  <si>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</si>
  <si>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</si>
  <si>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</si>
  <si>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</si>
  <si>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</si>
  <si>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</si>
  <si>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</si>
  <si>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</si>
  <si>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</si>
  <si>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</si>
  <si>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</si>
  <si>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</si>
  <si>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</si>
  <si>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</si>
  <si>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</si>
  <si>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</si>
  <si>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</si>
  <si>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</si>
  <si>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</si>
  <si>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</si>
  <si>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</si>
  <si>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</si>
  <si>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</si>
  <si>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</si>
  <si>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</si>
  <si>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</si>
  <si>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</si>
  <si>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</si>
  <si>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</si>
  <si>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</si>
  <si>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</si>
  <si>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</si>
  <si>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</si>
  <si>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</si>
  <si>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</si>
  <si>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</si>
  <si>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</si>
  <si>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</si>
  <si>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</si>
  <si>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</si>
  <si>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</si>
  <si>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</si>
  <si>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</si>
  <si>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</si>
  <si>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</si>
  <si>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</si>
  <si>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</si>
  <si>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</si>
  <si>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</si>
  <si>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</si>
  <si>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</si>
  <si>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</si>
  <si>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</si>
  <si>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</si>
  <si>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</si>
  <si>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</si>
  <si>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</si>
  <si>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</si>
  <si>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</si>
  <si>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</si>
  <si>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</si>
  <si>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</si>
  <si>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</si>
  <si>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</si>
  <si>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</si>
  <si>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</si>
  <si>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</si>
  <si>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</si>
  <si>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</si>
  <si>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</si>
  <si>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</si>
  <si>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</si>
  <si>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</si>
  <si>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</si>
  <si>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</si>
  <si>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</si>
  <si>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</si>
  <si>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</si>
  <si>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</si>
  <si>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</si>
  <si>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</si>
  <si>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</si>
  <si>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</si>
  <si>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</si>
  <si>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</si>
  <si>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</si>
  <si>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</si>
  <si>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</si>
  <si>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</si>
  <si>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</si>
  <si>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</si>
  <si>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</si>
  <si>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</si>
  <si>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</si>
  <si>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</si>
  <si>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</si>
  <si>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</si>
  <si>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</si>
  <si>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</si>
  <si>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</si>
  <si>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</si>
  <si>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</si>
  <si>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</si>
  <si>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</si>
  <si>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</si>
  <si>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</si>
  <si>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</si>
  <si>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</si>
  <si>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</si>
  <si>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</si>
  <si>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</si>
  <si>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</si>
  <si>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</si>
  <si>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</si>
  <si>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</si>
  <si>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</si>
  <si>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</si>
  <si>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</si>
  <si>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</si>
  <si>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</si>
  <si>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</si>
  <si>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</si>
  <si>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</si>
  <si>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</si>
  <si>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</si>
  <si>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</si>
  <si>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</si>
  <si>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</si>
  <si>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</si>
  <si>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</si>
  <si>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</si>
  <si>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</si>
  <si>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</si>
  <si>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</si>
  <si>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</si>
  <si>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</si>
  <si>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</si>
  <si>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</si>
  <si>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</si>
  <si>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</si>
  <si>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</si>
  <si>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</si>
  <si>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</si>
  <si>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</si>
  <si>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</si>
  <si>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</si>
  <si>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</si>
  <si>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</si>
  <si>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</si>
  <si>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</si>
  <si>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</si>
  <si>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</si>
  <si>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</si>
  <si>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</si>
  <si>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</si>
  <si>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</si>
  <si>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</si>
  <si>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</si>
  <si>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</si>
  <si>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</si>
  <si>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</si>
  <si>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</si>
  <si>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</si>
  <si>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</si>
  <si>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</si>
  <si>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</si>
  <si>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</si>
  <si>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</si>
  <si>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</si>
  <si>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</si>
  <si>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</si>
  <si>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</si>
  <si>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</si>
  <si>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</si>
  <si>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</si>
  <si>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</si>
  <si>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</si>
  <si>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</si>
  <si>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</si>
  <si>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</si>
  <si>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</si>
  <si>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</si>
  <si>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</si>
  <si>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</si>
  <si>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</si>
  <si>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</si>
  <si>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</si>
  <si>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</si>
  <si>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</si>
  <si>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</si>
  <si>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</si>
  <si>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</si>
  <si>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</si>
  <si>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</si>
  <si>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</si>
  <si>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</si>
  <si>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</si>
  <si>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</si>
  <si>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</si>
  <si>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</si>
  <si>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</si>
  <si>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</si>
  <si>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</si>
  <si>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</si>
  <si>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</si>
  <si>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</si>
  <si>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</si>
  <si>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</si>
  <si>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</si>
  <si>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</si>
  <si>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</si>
  <si>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</si>
  <si>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</si>
  <si>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</si>
  <si>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</si>
  <si>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</si>
  <si>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</si>
  <si>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</si>
  <si>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</si>
  <si>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</si>
  <si>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</si>
  <si>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</si>
  <si>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</si>
  <si>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</si>
  <si>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</si>
  <si>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</si>
  <si>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</si>
  <si>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</si>
  <si>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</si>
  <si>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</si>
  <si>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</si>
  <si>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</si>
  <si>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</si>
  <si>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</si>
  <si>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</si>
  <si>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</si>
  <si>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</si>
  <si>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</si>
  <si>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</si>
  <si>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</si>
  <si>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</si>
  <si>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</si>
  <si>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</si>
  <si>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</si>
  <si>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</si>
  <si>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</si>
  <si>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</si>
  <si>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</si>
  <si>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</si>
  <si>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</si>
  <si>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</si>
  <si>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</si>
  <si>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</si>
  <si>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</si>
  <si>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</si>
  <si>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</si>
  <si>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</si>
  <si>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</si>
  <si>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</si>
  <si>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</si>
  <si>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</si>
  <si>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</si>
  <si>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</si>
  <si>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</si>
  <si>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</si>
  <si>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</si>
  <si>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</si>
  <si>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</si>
  <si>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</si>
  <si>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</si>
  <si>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</si>
  <si>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</si>
  <si>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</si>
  <si>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</si>
  <si>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</si>
  <si>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</si>
  <si>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</si>
  <si>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</si>
  <si>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</si>
  <si>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</si>
  <si>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</si>
  <si>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</si>
  <si>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</si>
  <si>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</si>
  <si>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</si>
  <si>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</si>
  <si>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</si>
  <si>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</si>
  <si>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</si>
  <si>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</si>
  <si>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</si>
  <si>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</si>
  <si>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</si>
  <si>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</si>
  <si>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</si>
  <si>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</si>
  <si>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</si>
  <si>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</si>
  <si>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</si>
  <si>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</si>
  <si>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</si>
  <si>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</si>
  <si>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</si>
  <si>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</si>
  <si>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</si>
  <si>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</si>
  <si>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</si>
  <si>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</si>
  <si>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</si>
  <si>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</si>
  <si>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</si>
  <si>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</si>
  <si>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</si>
  <si>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</si>
  <si>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</si>
  <si>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</si>
  <si>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</si>
  <si>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</si>
  <si>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</si>
  <si>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</si>
  <si>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</si>
  <si>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</si>
  <si>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</si>
  <si>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</si>
  <si>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</si>
  <si>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</si>
  <si>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</si>
  <si>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</si>
  <si>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</si>
  <si>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</si>
  <si>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</si>
  <si>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</si>
  <si>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</si>
  <si>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</si>
  <si>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</si>
  <si>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</si>
  <si>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</si>
  <si>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</si>
  <si>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</si>
  <si>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</si>
  <si>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</si>
  <si>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</si>
  <si>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</si>
  <si>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</si>
  <si>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</si>
  <si>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</si>
  <si>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</si>
  <si>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</si>
  <si>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</si>
  <si>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</si>
  <si>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</si>
  <si>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</si>
  <si>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</si>
  <si>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</si>
  <si>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</si>
  <si>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</si>
  <si>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</si>
  <si>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</si>
  <si>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</si>
  <si>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</si>
  <si>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</si>
  <si>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</si>
  <si>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</si>
  <si>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</si>
  <si>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</si>
  <si>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</si>
  <si>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</si>
  <si>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</si>
  <si>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</si>
  <si>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</si>
  <si>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</si>
  <si>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</si>
  <si>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</si>
  <si>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</si>
  <si>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</si>
  <si>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</si>
  <si>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</si>
  <si>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</si>
  <si>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</si>
  <si>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</si>
  <si>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</si>
  <si>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</si>
  <si>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</si>
  <si>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</si>
  <si>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</si>
  <si>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</si>
  <si>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</si>
  <si>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</si>
  <si>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</si>
  <si>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</si>
  <si>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</si>
  <si>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</si>
  <si>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</si>
  <si>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</si>
  <si>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</si>
  <si>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</si>
  <si>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</si>
  <si>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</si>
  <si>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</si>
  <si>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</si>
  <si>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</si>
  <si>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</si>
  <si>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</si>
  <si>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</si>
  <si>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</si>
  <si>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</si>
  <si>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</si>
  <si>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</si>
  <si>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</si>
  <si>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</si>
  <si>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</si>
  <si>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</si>
  <si>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</si>
  <si>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</si>
  <si>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</si>
  <si>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</si>
  <si>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</si>
  <si>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</si>
  <si>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</si>
  <si>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</si>
  <si>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</si>
  <si>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</si>
  <si>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</si>
  <si>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</si>
  <si>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</si>
  <si>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</si>
  <si>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</si>
  <si>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</si>
  <si>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</si>
  <si>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</si>
  <si>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</si>
  <si>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</si>
  <si>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</si>
  <si>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</si>
  <si>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</si>
  <si>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</si>
  <si>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</si>
  <si>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</si>
  <si>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</si>
  <si>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</si>
  <si>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</si>
  <si>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</si>
  <si>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</si>
  <si>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</si>
  <si>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</si>
  <si>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</si>
  <si>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</si>
  <si>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</si>
  <si>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</si>
  <si>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</si>
  <si>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</si>
  <si>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</si>
  <si>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</si>
  <si>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</si>
  <si>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</si>
  <si>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</si>
  <si>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</si>
  <si>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</si>
  <si>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</si>
  <si>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</si>
  <si>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</si>
  <si>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</si>
  <si>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</si>
  <si>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</si>
  <si>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</si>
  <si>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</si>
  <si>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</si>
  <si>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</si>
  <si>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</si>
  <si>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</si>
  <si>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</si>
  <si>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</si>
  <si>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</si>
  <si>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</si>
  <si>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</si>
  <si>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</si>
  <si>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</si>
  <si>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</si>
  <si>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</si>
  <si>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</si>
  <si>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</si>
  <si>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</si>
  <si>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</si>
  <si>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</si>
  <si>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</si>
  <si>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</si>
  <si>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</si>
  <si>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</si>
  <si>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</si>
  <si>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</si>
  <si>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</si>
  <si>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</si>
  <si>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</si>
  <si>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</si>
  <si>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</si>
  <si>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</si>
  <si>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</si>
  <si>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</si>
  <si>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</si>
  <si>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</si>
  <si>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</si>
  <si>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</si>
  <si>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</si>
  <si>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</si>
  <si>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</si>
  <si>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</si>
  <si>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</si>
  <si>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</si>
  <si>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</si>
  <si>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</si>
  <si>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</si>
  <si>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</si>
  <si>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</si>
  <si>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</si>
  <si>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</si>
  <si>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</si>
  <si>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</si>
  <si>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</si>
  <si>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</si>
  <si>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</si>
  <si>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</si>
  <si>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</si>
  <si>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</si>
  <si>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</si>
  <si>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</si>
  <si>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</si>
  <si>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</si>
  <si>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</si>
  <si>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</si>
  <si>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</si>
  <si>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</si>
  <si>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</si>
  <si>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</si>
  <si>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</si>
  <si>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</si>
  <si>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</si>
  <si>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</si>
  <si>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</si>
  <si>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</si>
  <si>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</si>
  <si>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</si>
  <si>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</si>
  <si>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</si>
  <si>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</si>
  <si>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</si>
  <si>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</si>
  <si>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</si>
  <si>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</si>
  <si>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</si>
  <si>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</si>
  <si>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</si>
  <si>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</si>
  <si>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</si>
  <si>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</si>
  <si>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</si>
  <si>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</si>
  <si>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</si>
  <si>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</si>
  <si>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</si>
  <si>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</si>
  <si>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</si>
  <si>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</si>
  <si>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</si>
  <si>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</si>
  <si>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</si>
  <si>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</si>
  <si>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</si>
  <si>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</si>
  <si>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</si>
  <si>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</si>
  <si>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</si>
  <si>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</si>
  <si>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</si>
  <si>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</si>
  <si>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</si>
  <si>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</si>
  <si>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</si>
  <si>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</si>
  <si>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</si>
  <si>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</si>
  <si>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</si>
  <si>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</si>
  <si>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</si>
  <si>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</si>
  <si>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</si>
  <si>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</si>
  <si>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</si>
  <si>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</si>
  <si>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</si>
  <si>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</si>
  <si>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</si>
  <si>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</si>
  <si>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</si>
  <si>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</si>
  <si>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</si>
  <si>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</si>
  <si>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</si>
  <si>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</si>
  <si>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</si>
  <si>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</si>
  <si>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</si>
  <si>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</si>
  <si>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</si>
  <si>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</si>
  <si>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</si>
  <si>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</si>
  <si>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</si>
  <si>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</si>
  <si>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</si>
  <si>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</si>
  <si>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</si>
  <si>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</si>
  <si>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</si>
  <si>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</si>
  <si>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</si>
  <si>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</si>
  <si>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</si>
  <si>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</si>
  <si>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</si>
  <si>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</si>
  <si>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</si>
  <si>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</si>
  <si>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</si>
  <si>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</si>
  <si>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</si>
  <si>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</si>
  <si>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</si>
  <si>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</si>
  <si>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</si>
  <si>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</si>
  <si>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</si>
  <si>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</si>
  <si>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</si>
  <si>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</si>
  <si>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</si>
  <si>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</si>
  <si>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</si>
  <si>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</si>
  <si>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</si>
  <si>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</si>
  <si>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</si>
  <si>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</si>
  <si>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</si>
  <si>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</si>
  <si>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</si>
  <si>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</si>
  <si>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</si>
  <si>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</si>
  <si>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</si>
  <si>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</si>
  <si>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</si>
  <si>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</si>
  <si>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</si>
  <si>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</si>
  <si>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</si>
  <si>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</si>
  <si>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</si>
  <si>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</si>
  <si>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</si>
  <si>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</si>
  <si>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</si>
  <si>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</si>
  <si>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</si>
  <si>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</si>
  <si>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</si>
  <si>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</si>
  <si>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</si>
  <si>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</si>
  <si>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</si>
  <si>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</si>
  <si>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</si>
  <si>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</si>
  <si>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</si>
  <si>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</si>
  <si>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</si>
  <si>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</si>
  <si>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</si>
  <si>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</si>
  <si>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</si>
  <si>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</si>
  <si>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</si>
  <si>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</si>
  <si>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</si>
  <si>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</si>
  <si>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</si>
  <si>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</si>
  <si>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</si>
  <si>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</si>
  <si>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</si>
  <si>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</si>
  <si>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</si>
  <si>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</si>
  <si>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</si>
  <si>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</si>
  <si>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</si>
  <si>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</si>
  <si>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</si>
  <si>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</si>
  <si>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</si>
  <si>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</si>
  <si>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</si>
  <si>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</si>
  <si>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</si>
  <si>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</si>
  <si>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</si>
  <si>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</si>
  <si>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</si>
  <si>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</si>
  <si>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</si>
  <si>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</si>
  <si>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</si>
  <si>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</si>
  <si>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</si>
  <si>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</si>
  <si>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</si>
  <si>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</si>
  <si>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</si>
  <si>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</si>
  <si>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</si>
  <si>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</si>
  <si>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</si>
  <si>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</si>
  <si>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</si>
  <si>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</si>
  <si>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</si>
  <si>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</si>
  <si>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</si>
  <si>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</si>
  <si>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</si>
  <si>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</si>
  <si>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</si>
  <si>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</si>
  <si>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</si>
  <si>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</si>
  <si>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</si>
  <si>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</si>
  <si>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</si>
  <si>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</si>
  <si>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</si>
  <si>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</si>
  <si>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</si>
  <si>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</si>
  <si>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</si>
  <si>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</si>
  <si>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</si>
  <si>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</si>
  <si>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</si>
  <si>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</si>
  <si>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</si>
  <si>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</si>
  <si>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</si>
  <si>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</si>
  <si>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</si>
  <si>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</si>
  <si>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</si>
  <si>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</si>
  <si>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</si>
  <si>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</si>
  <si>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</si>
  <si>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</si>
  <si>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</si>
  <si>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</si>
  <si>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</si>
  <si>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</si>
  <si>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</si>
  <si>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</si>
  <si>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</si>
  <si>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</si>
  <si>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</si>
  <si>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</si>
  <si>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</si>
  <si>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</si>
  <si>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</si>
  <si>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</si>
  <si>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</si>
  <si>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</si>
  <si>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</si>
  <si>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</si>
  <si>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</si>
  <si>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</si>
  <si>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</si>
  <si>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</si>
  <si>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</si>
  <si>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</si>
  <si>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</si>
  <si>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</si>
  <si>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</si>
  <si>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</si>
  <si>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</si>
  <si>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</si>
  <si>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</si>
  <si>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</si>
  <si>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</si>
  <si>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</si>
  <si>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</si>
  <si>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</si>
  <si>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</si>
  <si>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</si>
  <si>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</si>
  <si>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</si>
  <si>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</si>
  <si>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</si>
  <si>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</si>
  <si>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</si>
  <si>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</si>
  <si>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</si>
  <si>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</si>
  <si>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</si>
  <si>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</si>
  <si>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</si>
  <si>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</si>
  <si>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</si>
  <si>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</si>
  <si>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</si>
  <si>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</si>
  <si>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</si>
  <si>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</si>
  <si>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</si>
  <si>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</si>
  <si>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</si>
  <si>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</si>
  <si>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</si>
  <si>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</si>
  <si>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</si>
  <si>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</si>
  <si>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</si>
  <si>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</si>
  <si>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</si>
  <si>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</si>
  <si>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</si>
  <si>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</si>
  <si>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</si>
  <si>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</si>
  <si>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</si>
  <si>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</si>
  <si>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</si>
  <si>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</si>
  <si>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</si>
  <si>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</si>
  <si>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</si>
  <si>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</si>
  <si>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</si>
  <si>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</si>
  <si>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</si>
  <si>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</si>
  <si>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</si>
  <si>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</si>
  <si>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</si>
  <si>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</si>
  <si>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</si>
  <si>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</si>
  <si>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</si>
  <si>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</si>
  <si>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</si>
  <si>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</si>
  <si>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</si>
  <si>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</si>
  <si>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</si>
  <si>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</si>
  <si>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</si>
  <si>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</si>
  <si>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</si>
  <si>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</si>
  <si>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</si>
  <si>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</si>
  <si>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</si>
  <si>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</si>
  <si>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</si>
  <si>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</si>
  <si>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</si>
  <si>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</si>
  <si>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</si>
  <si>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</si>
  <si>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</si>
  <si>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</si>
  <si>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</si>
  <si>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</si>
  <si>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</si>
  <si>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</si>
  <si>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</si>
  <si>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</si>
  <si>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</si>
  <si>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</si>
  <si>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</si>
  <si>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</si>
  <si>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</si>
  <si>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</si>
  <si>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</si>
  <si>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</si>
  <si>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</si>
  <si>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</si>
  <si>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</si>
  <si>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</si>
  <si>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</si>
  <si>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</si>
  <si>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</si>
  <si>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</si>
  <si>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</si>
  <si>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</si>
  <si>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</si>
  <si>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</si>
  <si>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</si>
  <si>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</si>
  <si>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</si>
  <si>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</si>
  <si>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</si>
  <si>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</si>
  <si>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</si>
  <si>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</si>
  <si>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</si>
  <si>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</si>
  <si>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</si>
  <si>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</si>
  <si>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</si>
  <si>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</si>
  <si>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</si>
  <si>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</si>
  <si>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</si>
  <si>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</si>
  <si>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</si>
  <si>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</si>
  <si>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</si>
  <si>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</si>
  <si>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</si>
  <si>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</si>
  <si>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</si>
  <si>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</si>
  <si>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</si>
  <si>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</si>
  <si>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</si>
  <si>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</si>
  <si>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</si>
  <si>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</si>
  <si>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</si>
  <si>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</si>
  <si>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</si>
  <si>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</si>
  <si>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</si>
  <si>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</si>
  <si>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</si>
  <si>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</si>
  <si>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</si>
  <si>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</si>
  <si>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</si>
  <si>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</si>
  <si>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</si>
  <si>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</si>
  <si>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</si>
  <si>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</si>
  <si>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</si>
  <si>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</si>
  <si>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</si>
  <si>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</si>
  <si>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</si>
  <si>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</si>
  <si>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</si>
  <si>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</si>
  <si>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</si>
  <si>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</si>
  <si>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</si>
  <si>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</si>
  <si>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</si>
  <si>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</si>
  <si>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</si>
  <si>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</si>
  <si>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</si>
  <si>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</si>
  <si>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</si>
  <si>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</si>
  <si>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</si>
  <si>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</si>
  <si>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</si>
  <si>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</si>
  <si>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</si>
  <si>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</si>
  <si>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</si>
  <si>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</si>
  <si>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</si>
  <si>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</si>
  <si>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</si>
  <si>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</si>
  <si>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</si>
  <si>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</si>
  <si>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</si>
  <si>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</si>
  <si>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</si>
  <si>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</si>
  <si>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</si>
  <si>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</si>
  <si>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</si>
  <si>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</si>
  <si>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</si>
  <si>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</si>
  <si>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</si>
  <si>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</si>
  <si>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</si>
  <si>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</si>
  <si>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</si>
  <si>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</si>
  <si>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</si>
  <si>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</si>
  <si>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</si>
  <si>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</si>
  <si>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</si>
  <si>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</si>
  <si>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</si>
  <si>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</si>
  <si>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</si>
  <si>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</si>
  <si>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</si>
  <si>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</si>
  <si>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</si>
  <si>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</si>
  <si>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</si>
  <si>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</si>
  <si>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</si>
  <si>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</si>
  <si>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</si>
  <si>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</si>
  <si>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</si>
  <si>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</si>
  <si>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</si>
  <si>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</si>
  <si>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</si>
  <si>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</si>
  <si>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</si>
  <si>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</si>
  <si>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</si>
  <si>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</si>
  <si>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</si>
  <si>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</si>
  <si>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</si>
  <si>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</si>
  <si>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</si>
  <si>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</si>
  <si>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</si>
  <si>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</si>
  <si>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</si>
  <si>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</si>
  <si>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</si>
  <si>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</si>
  <si>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</si>
  <si>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</si>
  <si>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</si>
  <si>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</si>
  <si>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</si>
  <si>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</si>
  <si>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</si>
  <si>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</si>
  <si>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</si>
  <si>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</si>
  <si>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</si>
  <si>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</si>
  <si>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</si>
  <si>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</si>
  <si>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</si>
  <si>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</si>
  <si>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</si>
  <si>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</si>
  <si>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</si>
  <si>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</si>
  <si>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</si>
  <si>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</si>
  <si>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</si>
  <si>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</si>
  <si>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</si>
  <si>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</si>
  <si>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</si>
  <si>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</si>
  <si>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</si>
  <si>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</si>
  <si>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</si>
  <si>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</si>
  <si>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</si>
  <si>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</si>
  <si>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</si>
  <si>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</si>
  <si>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</si>
  <si>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</si>
  <si>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</si>
  <si>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</si>
  <si>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</si>
  <si>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</si>
  <si>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</si>
  <si>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</si>
  <si>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</si>
  <si>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</si>
  <si>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</si>
  <si>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</si>
  <si>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</si>
  <si>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</si>
  <si>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</si>
  <si>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</si>
  <si>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</si>
  <si>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</si>
  <si>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</si>
  <si>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</si>
  <si>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</si>
  <si>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</si>
  <si>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</si>
  <si>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</si>
  <si>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</si>
  <si>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</si>
  <si>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</si>
  <si>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</si>
  <si>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</si>
  <si>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</si>
  <si>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</si>
  <si>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</si>
  <si>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</si>
  <si>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</si>
  <si>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</si>
  <si>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</si>
  <si>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</si>
  <si>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</si>
  <si>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</si>
  <si>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</si>
  <si>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</si>
  <si>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</si>
  <si>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</si>
  <si>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</si>
  <si>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</si>
  <si>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</si>
  <si>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</si>
  <si>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</si>
  <si>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</si>
  <si>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</si>
  <si>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</si>
  <si>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</si>
  <si>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</si>
  <si>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</si>
  <si>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</si>
  <si>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</si>
  <si>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</si>
  <si>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</si>
  <si>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</si>
  <si>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</si>
  <si>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</si>
  <si>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</si>
  <si>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</si>
  <si>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</si>
  <si>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</si>
  <si>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</si>
  <si>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</si>
  <si>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</si>
  <si>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</si>
  <si>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</si>
  <si>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</si>
  <si>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</si>
  <si>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</si>
  <si>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</si>
  <si>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</si>
  <si>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</si>
  <si>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</si>
  <si>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</si>
  <si>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</si>
  <si>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</si>
  <si>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</si>
  <si>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</si>
  <si>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</si>
  <si>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</si>
  <si>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</si>
  <si>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</si>
  <si>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</si>
  <si>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</si>
  <si>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</si>
  <si>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</si>
  <si>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</si>
  <si>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</si>
  <si>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</si>
  <si>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</si>
  <si>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</si>
  <si>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</si>
  <si>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</si>
  <si>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</si>
  <si>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</si>
  <si>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</si>
  <si>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</si>
  <si>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</si>
  <si>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</si>
  <si>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</si>
  <si>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</si>
  <si>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</si>
  <si>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</si>
  <si>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</si>
  <si>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</si>
  <si>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</si>
  <si>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</si>
  <si>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</si>
  <si>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</si>
  <si>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</si>
  <si>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</si>
  <si>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</si>
  <si>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</si>
  <si>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</si>
  <si>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</si>
  <si>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</si>
  <si>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</si>
  <si>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</si>
  <si>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</si>
  <si>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</si>
  <si>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</si>
  <si>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</si>
  <si>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</si>
  <si>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</si>
  <si>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</si>
  <si>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</si>
  <si>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</si>
  <si>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</si>
  <si>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</si>
  <si>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</si>
  <si>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</si>
  <si>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</si>
  <si>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</si>
  <si>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</si>
  <si>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</si>
  <si>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</si>
  <si>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</si>
  <si>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</si>
  <si>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</si>
  <si>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</si>
  <si>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</si>
  <si>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</si>
  <si>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</si>
  <si>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</si>
  <si>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</si>
  <si>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</si>
  <si>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</si>
  <si>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</si>
  <si>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</si>
  <si>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</si>
  <si>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</si>
  <si>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</si>
  <si>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</si>
  <si>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</si>
  <si>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</si>
  <si>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</si>
  <si>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</si>
  <si>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</si>
  <si>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</si>
  <si>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</si>
  <si>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</si>
  <si>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</si>
  <si>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</si>
  <si>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</si>
  <si>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</si>
  <si>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</si>
  <si>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</si>
  <si>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</si>
  <si>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</si>
  <si>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</si>
  <si>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</si>
  <si>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</si>
  <si>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</si>
  <si>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</si>
  <si>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</si>
  <si>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</si>
  <si>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</si>
  <si>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</si>
  <si>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</si>
  <si>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</si>
  <si>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</si>
  <si>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</si>
  <si>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</si>
  <si>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</si>
  <si>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</si>
  <si>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</si>
  <si>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</si>
  <si>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</si>
  <si>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</si>
  <si>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</si>
  <si>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</si>
  <si>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</si>
  <si>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</si>
  <si>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</si>
  <si>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</si>
  <si>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</si>
  <si>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</si>
  <si>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</si>
  <si>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</si>
  <si>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</si>
  <si>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</si>
  <si>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</si>
  <si>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</si>
  <si>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</si>
  <si>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</si>
  <si>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</si>
  <si>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</si>
  <si>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</si>
  <si>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</si>
  <si>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</si>
  <si>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</si>
  <si>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</si>
  <si>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</si>
  <si>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</si>
  <si>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</si>
  <si>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</si>
  <si>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</si>
  <si>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</si>
  <si>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</si>
  <si>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</si>
  <si>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</si>
  <si>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</si>
  <si>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</si>
  <si>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</si>
  <si>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</si>
  <si>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</si>
  <si>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</si>
  <si>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</si>
  <si>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</si>
  <si>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</si>
  <si>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</si>
  <si>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</si>
  <si>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</si>
  <si>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</si>
  <si>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</si>
  <si>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</si>
  <si>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</si>
  <si>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</si>
  <si>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</si>
  <si>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</si>
  <si>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</si>
  <si>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</si>
  <si>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</si>
  <si>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</si>
  <si>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</si>
  <si>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</si>
  <si>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</si>
  <si>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</si>
  <si>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</si>
  <si>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</si>
  <si>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</si>
  <si>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</si>
  <si>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</si>
  <si>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</si>
  <si>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</si>
  <si>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</si>
  <si>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</si>
  <si>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</si>
  <si>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</si>
  <si>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</si>
  <si>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</si>
  <si>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</si>
  <si>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</si>
  <si>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</si>
  <si>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</si>
  <si>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</si>
  <si>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</si>
  <si>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</si>
  <si>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</si>
  <si>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</si>
  <si>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</si>
  <si>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</si>
  <si>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</si>
  <si>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</si>
  <si>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</si>
  <si>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</si>
  <si>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</si>
  <si>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</si>
  <si>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</si>
  <si>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</si>
  <si>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</si>
  <si>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</si>
  <si>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</si>
  <si>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</si>
  <si>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</si>
  <si>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</si>
  <si>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</si>
  <si>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</si>
  <si>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</si>
  <si>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</si>
  <si>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</si>
  <si>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</si>
  <si>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</si>
  <si>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</si>
  <si>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</si>
  <si>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</si>
  <si>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</si>
  <si>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</si>
  <si>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</si>
  <si>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</si>
  <si>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</si>
  <si>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</si>
  <si>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</si>
  <si>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</si>
  <si>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</si>
  <si>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</si>
  <si>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</si>
  <si>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</si>
  <si>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</si>
  <si>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</si>
  <si>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</si>
  <si>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</si>
  <si>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</si>
  <si>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</si>
  <si>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</si>
  <si>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</si>
  <si>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</si>
  <si>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</si>
  <si>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</si>
  <si>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</si>
  <si>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</si>
  <si>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</si>
  <si>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</si>
  <si>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</si>
  <si>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</si>
  <si>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</si>
  <si>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</si>
  <si>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</si>
  <si>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</si>
  <si>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</si>
  <si>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</si>
  <si>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</si>
  <si>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</si>
  <si>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</si>
  <si>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</si>
  <si>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</si>
  <si>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</si>
  <si>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</si>
  <si>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</si>
  <si>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</si>
  <si>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</si>
  <si>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</si>
  <si>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</si>
  <si>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</si>
  <si>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</si>
  <si>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</si>
  <si>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</si>
  <si>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</si>
  <si>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</si>
  <si>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</si>
  <si>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</si>
  <si>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</si>
  <si>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</si>
  <si>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</si>
  <si>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</si>
  <si>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</si>
  <si>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</si>
  <si>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</si>
  <si>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</si>
  <si>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</si>
  <si>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</si>
  <si>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</si>
  <si>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</si>
  <si>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</si>
  <si>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</si>
  <si>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</si>
  <si>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</si>
  <si>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</si>
  <si>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</si>
  <si>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</si>
  <si>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</si>
  <si>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</si>
  <si>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</si>
  <si>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</si>
  <si>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</si>
  <si>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</si>
  <si>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</si>
  <si>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</si>
  <si>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</si>
  <si>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</si>
  <si>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</si>
  <si>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</si>
  <si>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</si>
  <si>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</si>
  <si>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</si>
  <si>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</si>
  <si>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</si>
  <si>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</si>
  <si>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</si>
  <si>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</si>
  <si>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</si>
  <si>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</si>
  <si>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</si>
  <si>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</si>
  <si>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</si>
  <si>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</si>
  <si>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</si>
  <si>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</si>
  <si>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</si>
  <si>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</si>
  <si>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</si>
  <si>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</si>
  <si>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</si>
  <si>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</si>
  <si>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</si>
  <si>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</si>
  <si>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</si>
  <si>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</si>
  <si>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</si>
  <si>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</si>
  <si>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</si>
  <si>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</si>
  <si>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</si>
  <si>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</si>
  <si>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</si>
  <si>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</si>
  <si>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</si>
  <si>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</si>
  <si>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</si>
  <si>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</si>
  <si>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</si>
  <si>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</si>
  <si>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</si>
  <si>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</si>
  <si>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</si>
  <si>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</si>
  <si>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</si>
  <si>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</si>
  <si>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</si>
  <si>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</si>
  <si>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</si>
  <si>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</si>
  <si>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</si>
  <si>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</si>
  <si>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</si>
  <si>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</si>
  <si>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</si>
  <si>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</si>
  <si>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</si>
  <si>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</si>
  <si>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</si>
  <si>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</si>
  <si>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</si>
  <si>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</si>
  <si>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</si>
  <si>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</si>
  <si>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</si>
  <si>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</si>
  <si>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</si>
  <si>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</si>
  <si>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</si>
  <si>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</si>
  <si>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</si>
  <si>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</si>
  <si>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</si>
  <si>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</si>
  <si>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</si>
  <si>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</si>
  <si>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</si>
  <si>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</si>
  <si>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</si>
  <si>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</si>
  <si>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</si>
  <si>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</si>
  <si>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</si>
  <si>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</si>
  <si>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</si>
  <si>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</si>
  <si>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</si>
  <si>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</si>
  <si>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</si>
  <si>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</si>
  <si>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</si>
  <si>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</si>
  <si>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</si>
  <si>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</si>
  <si>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</si>
  <si>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</si>
  <si>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</si>
  <si>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</si>
  <si>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</si>
  <si>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</si>
  <si>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</si>
  <si>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</si>
  <si>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</si>
  <si>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</si>
  <si>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</si>
  <si>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</si>
  <si>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</si>
  <si>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</si>
  <si>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</si>
  <si>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</si>
  <si>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</si>
  <si>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</si>
  <si>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</si>
  <si>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</si>
  <si>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</si>
  <si>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</si>
  <si>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</si>
  <si>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</si>
  <si>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</si>
  <si>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</si>
  <si>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</si>
  <si>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</si>
  <si>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</si>
  <si>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</si>
  <si>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</si>
  <si>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</si>
  <si>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</si>
  <si>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</si>
  <si>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</si>
  <si>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</si>
  <si>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</si>
  <si>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</si>
  <si>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</si>
  <si>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</si>
  <si>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</si>
  <si>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</si>
  <si>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</si>
  <si>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</si>
  <si>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</si>
  <si>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</si>
  <si>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</si>
  <si>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</si>
  <si>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</si>
  <si>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</si>
  <si>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</si>
  <si>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</si>
  <si>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</si>
  <si>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</si>
  <si>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</si>
  <si>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</si>
  <si>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</si>
  <si>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</si>
  <si>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</si>
  <si>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</si>
  <si>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</si>
  <si>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</si>
  <si>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</si>
  <si>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</si>
  <si>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</si>
  <si>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</si>
  <si>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</si>
  <si>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</si>
  <si>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</si>
  <si>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</si>
  <si>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</si>
  <si>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</si>
  <si>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</si>
  <si>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</si>
  <si>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</si>
  <si>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</si>
  <si>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</si>
  <si>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</si>
  <si>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</si>
  <si>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</si>
  <si>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</si>
  <si>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</si>
  <si>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</si>
  <si>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</si>
  <si>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</si>
  <si>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</si>
  <si>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</si>
  <si>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</si>
  <si>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</si>
  <si>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</si>
  <si>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</si>
  <si>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</si>
  <si>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</si>
  <si>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</si>
  <si>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</si>
  <si>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</si>
  <si>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</si>
  <si>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</si>
  <si>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</si>
  <si>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</si>
  <si>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</si>
  <si>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</si>
  <si>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</si>
  <si>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</si>
  <si>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</si>
  <si>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</si>
  <si>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</si>
  <si>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</si>
  <si>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</si>
  <si>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</si>
  <si>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</si>
  <si>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</si>
  <si>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</si>
  <si>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</si>
  <si>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</si>
  <si>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</si>
  <si>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</si>
  <si>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</si>
  <si>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</si>
  <si>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</si>
  <si>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</si>
  <si>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</si>
  <si>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</si>
  <si>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</si>
  <si>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</si>
  <si>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</si>
  <si>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</si>
  <si>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</si>
  <si>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</si>
  <si>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</si>
  <si>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</si>
  <si>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</si>
  <si>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</si>
  <si>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</si>
  <si>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</si>
  <si>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</si>
  <si>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</si>
  <si>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</si>
  <si>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</si>
  <si>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</si>
  <si>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</si>
  <si>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</si>
  <si>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</si>
  <si>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</si>
  <si>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</si>
  <si>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</si>
  <si>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</si>
  <si>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</si>
  <si>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</si>
  <si>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</si>
  <si>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</si>
  <si>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</si>
  <si>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</si>
  <si>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</si>
  <si>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</si>
  <si>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</si>
  <si>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</si>
  <si>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</si>
  <si>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</si>
  <si>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</si>
  <si>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</si>
  <si>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</si>
  <si>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</si>
  <si>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</si>
  <si>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</si>
  <si>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</si>
  <si>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</si>
  <si>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</si>
  <si>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</si>
  <si>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</si>
  <si>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</si>
  <si>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</si>
  <si>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</si>
  <si>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</si>
  <si>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</si>
  <si>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</si>
  <si>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</si>
  <si>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</si>
  <si>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</si>
  <si>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</si>
  <si>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</si>
  <si>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</si>
  <si>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</si>
  <si>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</si>
  <si>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</si>
  <si>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</si>
  <si>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</si>
  <si>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</si>
  <si>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</si>
  <si>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</si>
  <si>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</si>
  <si>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</si>
  <si>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</si>
  <si>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</si>
  <si>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</si>
  <si>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</si>
  <si>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</si>
  <si>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</si>
  <si>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</si>
  <si>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</si>
  <si>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</si>
  <si>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</si>
  <si>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</si>
  <si>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</si>
  <si>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</si>
  <si>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</si>
  <si>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</si>
  <si>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</si>
  <si>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</si>
  <si>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</si>
  <si>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</si>
  <si>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</si>
  <si>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</si>
  <si>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</si>
  <si>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</si>
  <si>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</si>
  <si>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</si>
  <si>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</si>
  <si>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</si>
  <si>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</si>
  <si>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</si>
  <si>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</si>
  <si>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</si>
  <si>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</si>
  <si>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</si>
  <si>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</si>
  <si>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</si>
  <si>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</si>
  <si>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</si>
  <si>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</si>
  <si>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</si>
  <si>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</si>
  <si>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</si>
  <si>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</si>
  <si>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</si>
  <si>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</si>
  <si>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</si>
  <si>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</si>
  <si>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</si>
  <si>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</si>
  <si>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</si>
  <si>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</si>
  <si>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</si>
  <si>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</si>
  <si>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</si>
  <si>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</si>
  <si>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</si>
  <si>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</si>
  <si>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</si>
  <si>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</si>
  <si>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</si>
  <si>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</si>
  <si>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</si>
  <si>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</si>
  <si>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</si>
  <si>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</si>
  <si>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</si>
  <si>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</si>
  <si>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</si>
  <si>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</si>
  <si>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</si>
  <si>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</si>
  <si>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</si>
  <si>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</si>
  <si>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</si>
  <si>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</si>
  <si>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</si>
  <si>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</si>
  <si>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</si>
  <si>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</si>
  <si>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</si>
  <si>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</si>
  <si>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</si>
  <si>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</si>
  <si>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</si>
  <si>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</si>
  <si>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</si>
  <si>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</si>
  <si>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</si>
  <si>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</si>
  <si>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</si>
  <si>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</si>
  <si>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</si>
  <si>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</si>
  <si>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</si>
  <si>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</si>
  <si>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</si>
  <si>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</si>
  <si>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</si>
  <si>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</si>
  <si>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</si>
  <si>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</si>
  <si>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</si>
  <si>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</si>
  <si>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</si>
  <si>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</si>
  <si>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</si>
  <si>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</si>
  <si>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</si>
  <si>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</si>
  <si>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</si>
  <si>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</si>
  <si>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</si>
  <si>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</si>
  <si>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</si>
  <si>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</si>
  <si>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</si>
  <si>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</si>
  <si>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</si>
  <si>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</si>
  <si>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</si>
  <si>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</si>
  <si>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</si>
  <si>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</si>
  <si>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</si>
  <si>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</si>
  <si>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</si>
  <si>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</si>
  <si>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</si>
  <si>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</si>
  <si>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</si>
  <si>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</si>
  <si>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</si>
  <si>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</si>
  <si>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</si>
  <si>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</si>
  <si>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</si>
  <si>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</si>
  <si>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</si>
  <si>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</si>
  <si>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</si>
  <si>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</si>
  <si>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</si>
  <si>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</si>
  <si>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</si>
  <si>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</si>
  <si>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</si>
  <si>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</si>
  <si>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</si>
  <si>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</si>
  <si>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</si>
  <si>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</si>
  <si>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</si>
  <si>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</si>
  <si>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</si>
  <si>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</si>
  <si>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</si>
  <si>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</si>
  <si>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</si>
  <si>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</si>
  <si>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</si>
  <si>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</si>
  <si>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</si>
  <si>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</si>
  <si>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</si>
  <si>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</si>
  <si>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</si>
  <si>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</si>
  <si>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</si>
  <si>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</si>
  <si>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</si>
  <si>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</si>
  <si>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</si>
  <si>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</si>
  <si>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</si>
  <si>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</si>
  <si>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</si>
  <si>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</si>
  <si>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</si>
  <si>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</si>
  <si>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</si>
  <si>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</si>
  <si>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</si>
  <si>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</si>
  <si>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</si>
  <si>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</si>
  <si>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</si>
  <si>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</si>
  <si>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</si>
  <si>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</si>
  <si>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</si>
  <si>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</si>
  <si>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</si>
  <si>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</si>
  <si>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</si>
  <si>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</si>
  <si>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</si>
  <si>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</si>
  <si>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</si>
  <si>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</si>
  <si>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</si>
  <si>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</si>
  <si>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</si>
  <si>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</si>
  <si>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</si>
  <si>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</si>
  <si>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</si>
  <si>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</si>
  <si>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</si>
  <si>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</si>
  <si>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</si>
  <si>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</si>
  <si>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</si>
  <si>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</si>
  <si>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</si>
  <si>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</si>
  <si>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</si>
  <si>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</si>
  <si>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</si>
  <si>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</si>
  <si>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</si>
  <si>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</si>
  <si>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</si>
  <si>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</si>
  <si>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</si>
  <si>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</si>
  <si>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</si>
  <si>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</si>
  <si>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</si>
  <si>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</si>
  <si>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</si>
  <si>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</si>
  <si>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</si>
  <si>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</si>
  <si>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</si>
  <si>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</si>
  <si>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</si>
  <si>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</si>
  <si>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</si>
  <si>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</si>
  <si>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</si>
  <si>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</si>
  <si>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</si>
  <si>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</si>
  <si>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</si>
  <si>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</si>
  <si>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</si>
  <si>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</si>
  <si>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</si>
  <si>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</si>
  <si>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</si>
  <si>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</si>
  <si>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</si>
  <si>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</si>
  <si>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</si>
  <si>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</si>
  <si>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</si>
  <si>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</si>
  <si>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</si>
  <si>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</si>
  <si>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</si>
  <si>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</si>
  <si>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</si>
  <si>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</si>
  <si>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</si>
  <si>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</si>
  <si>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</si>
  <si>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</si>
  <si>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</si>
  <si>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</si>
  <si>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</si>
  <si>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</si>
  <si>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</si>
  <si>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</si>
  <si>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</si>
  <si>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</si>
  <si>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</si>
  <si>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</si>
  <si>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</si>
  <si>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</si>
  <si>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</si>
  <si>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</si>
  <si>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</si>
  <si>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</si>
  <si>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</si>
  <si>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</si>
  <si>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</si>
  <si>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</si>
  <si>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</si>
  <si>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</si>
  <si>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</si>
  <si>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</si>
  <si>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</si>
  <si>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</si>
  <si>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</si>
  <si>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</si>
  <si>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</si>
  <si>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</si>
  <si>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</si>
  <si>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</si>
  <si>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</si>
  <si>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</si>
  <si>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</si>
  <si>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</si>
  <si>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</si>
  <si>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</si>
  <si>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</si>
  <si>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</si>
  <si>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</si>
  <si>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</si>
  <si>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</si>
  <si>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</si>
  <si>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</si>
  <si>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</si>
  <si>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</si>
  <si>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</si>
  <si>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</si>
  <si>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</si>
  <si>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</si>
  <si>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</si>
  <si>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</si>
  <si>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</si>
  <si>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</si>
  <si>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</si>
  <si>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</si>
  <si>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</si>
  <si>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</si>
  <si>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</si>
  <si>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</si>
  <si>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</si>
  <si>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</si>
  <si>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</si>
  <si>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</si>
  <si>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</si>
  <si>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</si>
  <si>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</si>
  <si>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</si>
  <si>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</si>
  <si>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</si>
  <si>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</si>
  <si>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</si>
  <si>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</si>
  <si>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</si>
  <si>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</si>
  <si>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</si>
  <si>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</si>
  <si>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</si>
  <si>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</si>
  <si>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</si>
  <si>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</si>
  <si>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</si>
  <si>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</si>
  <si>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</si>
  <si>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</si>
  <si>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</si>
  <si>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</si>
  <si>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</si>
  <si>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</si>
  <si>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</si>
  <si>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</si>
  <si>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</si>
  <si>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</si>
  <si>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</si>
  <si>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</si>
  <si>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</si>
  <si>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</si>
  <si>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</si>
  <si>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</si>
  <si>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</si>
  <si>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</si>
  <si>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</si>
  <si>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</si>
  <si>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</si>
  <si>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</si>
  <si>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</si>
  <si>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</si>
  <si>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</si>
  <si>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</si>
  <si>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</si>
  <si>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</si>
  <si>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</si>
  <si>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</si>
  <si>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</si>
  <si>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</si>
  <si>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</si>
  <si>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</si>
  <si>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</si>
  <si>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</si>
  <si>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</si>
  <si>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</si>
  <si>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</si>
  <si>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</si>
  <si>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</si>
  <si>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</si>
  <si>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</si>
  <si>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</si>
  <si>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</si>
  <si>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</si>
  <si>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</si>
  <si>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</si>
  <si>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</si>
  <si>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</si>
  <si>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</si>
  <si>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</si>
  <si>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</si>
  <si>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</si>
  <si>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</si>
  <si>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</si>
  <si>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</si>
  <si>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</si>
  <si>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</si>
  <si>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</si>
  <si>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</si>
  <si>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</si>
  <si>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</si>
  <si>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</si>
  <si>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</si>
  <si>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</si>
  <si>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</si>
  <si>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</si>
  <si>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</si>
  <si>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</si>
  <si>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</si>
  <si>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</si>
  <si>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</si>
  <si>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</si>
  <si>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</si>
  <si>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</si>
  <si>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</si>
  <si>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</si>
  <si>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</si>
  <si>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</si>
  <si>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</si>
  <si>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</si>
  <si>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</si>
  <si>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</si>
  <si>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</si>
  <si>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</si>
  <si>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</si>
  <si>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</si>
  <si>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</si>
  <si>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</si>
  <si>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</si>
  <si>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</si>
  <si>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</si>
  <si>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</si>
  <si>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</si>
  <si>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</si>
  <si>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</si>
  <si>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</si>
  <si>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</si>
  <si>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</si>
  <si>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</si>
  <si>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</si>
  <si>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</si>
  <si>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</si>
  <si>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</si>
  <si>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</si>
  <si>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</si>
  <si>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</si>
  <si>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</si>
  <si>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</si>
  <si>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</si>
  <si>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</si>
  <si>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</si>
  <si>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</si>
  <si>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</si>
  <si>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</si>
  <si>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</si>
  <si>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</si>
  <si>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</si>
  <si>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</si>
  <si>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</si>
  <si>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</si>
  <si>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</si>
  <si>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</si>
  <si>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</si>
  <si>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</si>
  <si>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</si>
  <si>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</si>
  <si>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</si>
  <si>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</si>
  <si>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</si>
  <si>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</si>
  <si>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</si>
  <si>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</si>
  <si>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</si>
  <si>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</si>
  <si>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</si>
  <si>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</si>
  <si>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</si>
  <si>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</si>
  <si>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</si>
  <si>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</si>
  <si>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</si>
  <si>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</si>
  <si>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</si>
  <si>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</si>
  <si>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</si>
  <si>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</si>
  <si>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</si>
  <si>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</si>
  <si>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</si>
  <si>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</si>
  <si>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</si>
  <si>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</si>
  <si>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</si>
  <si>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</si>
  <si>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</si>
  <si>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</si>
  <si>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</si>
  <si>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</si>
  <si>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</si>
  <si>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</si>
  <si>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</si>
  <si>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</si>
  <si>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</si>
  <si>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</si>
  <si>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</si>
  <si>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</si>
  <si>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</si>
  <si>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</si>
  <si>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</si>
  <si>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</si>
  <si>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</si>
  <si>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</si>
  <si>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</si>
  <si>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</si>
  <si>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</si>
  <si>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</si>
  <si>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</si>
  <si>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</si>
  <si>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</si>
  <si>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</si>
  <si>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</si>
  <si>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</si>
  <si>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</si>
  <si>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</si>
  <si>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</si>
  <si>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</si>
  <si>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</si>
  <si>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</si>
  <si>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</si>
  <si>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</si>
  <si>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</si>
  <si>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</si>
  <si>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</si>
  <si>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</si>
  <si>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</si>
  <si>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</si>
  <si>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</si>
  <si>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</si>
  <si>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</si>
  <si>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</si>
  <si>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</si>
  <si>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</si>
  <si>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</si>
  <si>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</si>
  <si>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</si>
  <si>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</si>
  <si>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</si>
  <si>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</si>
  <si>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</si>
  <si>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</si>
  <si>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</si>
  <si>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</si>
  <si>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</si>
  <si>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</si>
  <si>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</si>
  <si>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</si>
  <si>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</si>
  <si>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</si>
  <si>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</si>
  <si>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</si>
  <si>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</si>
  <si>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</si>
  <si>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</si>
  <si>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</si>
  <si>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</si>
  <si>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</si>
  <si>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</si>
  <si>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</si>
  <si>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</si>
  <si>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</si>
  <si>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</si>
  <si>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</si>
  <si>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</si>
  <si>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</si>
  <si>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</si>
  <si>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</si>
  <si>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</si>
  <si>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</si>
  <si>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</si>
  <si>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</si>
  <si>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</si>
  <si>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</si>
  <si>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</si>
  <si>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</si>
  <si>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</si>
  <si>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</si>
  <si>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</si>
  <si>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</si>
  <si>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</si>
  <si>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</si>
  <si>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</si>
  <si>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</si>
  <si>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</si>
  <si>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</si>
  <si>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</si>
  <si>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</si>
  <si>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</si>
  <si>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</si>
  <si>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</si>
  <si>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</si>
  <si>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</si>
  <si>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</si>
  <si>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</si>
  <si>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</si>
  <si>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</si>
  <si>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</si>
  <si>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</si>
  <si>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</si>
  <si>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</si>
  <si>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</si>
  <si>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</si>
  <si>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</si>
  <si>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</si>
  <si>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</si>
  <si>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</si>
  <si>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</si>
  <si>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</si>
  <si>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</si>
  <si>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</si>
  <si>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</si>
  <si>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</si>
  <si>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</si>
  <si>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</si>
  <si>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</si>
  <si>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</si>
  <si>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</si>
  <si>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</si>
  <si>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</si>
  <si>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</si>
  <si>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</si>
  <si>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</si>
  <si>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</si>
  <si>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</si>
  <si>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</si>
  <si>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</si>
  <si>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</si>
  <si>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</si>
  <si>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</si>
  <si>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</si>
  <si>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</si>
  <si>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</si>
  <si>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</si>
  <si>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</si>
  <si>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</si>
  <si>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</si>
  <si>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</si>
  <si>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</si>
  <si>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</si>
  <si>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</si>
  <si>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</si>
  <si>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</si>
  <si>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</si>
  <si>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</si>
  <si>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</si>
  <si>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</si>
  <si>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</si>
  <si>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</si>
  <si>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</si>
  <si>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</si>
  <si>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</si>
  <si>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</si>
  <si>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</si>
  <si>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</si>
  <si>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</si>
  <si>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</si>
  <si>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</si>
  <si>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</si>
  <si>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</si>
  <si>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</si>
  <si>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</si>
  <si>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</si>
  <si>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</si>
  <si>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</si>
  <si>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</si>
  <si>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</si>
  <si>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</si>
  <si>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</si>
  <si>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</si>
  <si>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</si>
  <si>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</si>
  <si>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</si>
  <si>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</si>
  <si>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</si>
  <si>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</si>
  <si>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</si>
  <si>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</si>
  <si>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</si>
  <si>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</si>
  <si>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</si>
  <si>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</si>
  <si>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</si>
  <si>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</si>
  <si>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</si>
  <si>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</si>
  <si>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</si>
  <si>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</si>
  <si>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</si>
  <si>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</si>
  <si>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</si>
  <si>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</si>
  <si>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</si>
  <si>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</si>
  <si>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</si>
  <si>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</si>
  <si>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</si>
  <si>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</si>
  <si>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</si>
  <si>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</si>
  <si>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</si>
  <si>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</si>
  <si>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</si>
  <si>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</si>
  <si>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</si>
  <si>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</si>
  <si>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</si>
  <si>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</si>
  <si>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</si>
  <si>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</si>
  <si>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</si>
  <si>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</si>
  <si>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</si>
  <si>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</si>
  <si>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</si>
  <si>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</si>
  <si>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</si>
  <si>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</si>
  <si>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</si>
  <si>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</si>
  <si>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</si>
  <si>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</si>
  <si>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</si>
  <si>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</si>
  <si>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</si>
  <si>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</si>
  <si>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</si>
  <si>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</si>
  <si>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</si>
  <si>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</si>
  <si>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</si>
  <si>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</si>
  <si>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</si>
  <si>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</si>
  <si>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</si>
  <si>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</si>
  <si>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</si>
  <si>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</si>
  <si>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</si>
  <si>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</si>
  <si>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</si>
  <si>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</si>
  <si>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</si>
  <si>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</si>
  <si>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</si>
  <si>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</si>
  <si>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</si>
  <si>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</si>
  <si>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</si>
  <si>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</si>
  <si>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</si>
  <si>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</si>
  <si>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</si>
  <si>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</si>
  <si>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</si>
  <si>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</si>
  <si>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</si>
  <si>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</si>
  <si>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</si>
  <si>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</si>
  <si>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</si>
  <si>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</si>
  <si>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</si>
  <si>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</si>
  <si>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</si>
  <si>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</si>
  <si>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</si>
  <si>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</si>
  <si>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</si>
  <si>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</si>
  <si>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</si>
  <si>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</si>
  <si>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</si>
  <si>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</si>
  <si>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</si>
  <si>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</si>
  <si>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</si>
  <si>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</si>
  <si>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</si>
  <si>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</si>
  <si>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</si>
  <si>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</si>
  <si>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</si>
  <si>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</si>
  <si>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</si>
  <si>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</si>
  <si>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</si>
  <si>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</si>
  <si>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</si>
  <si>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</si>
  <si>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</si>
  <si>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</si>
  <si>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</si>
  <si>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</si>
  <si>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</si>
  <si>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</si>
  <si>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</si>
  <si>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</si>
  <si>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</si>
  <si>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</si>
  <si>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</si>
  <si>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</si>
  <si>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</si>
  <si>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</si>
  <si>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</si>
  <si>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</si>
  <si>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</si>
  <si>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</si>
  <si>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</si>
  <si>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</si>
  <si>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</si>
  <si>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</si>
  <si>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</si>
  <si>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</si>
  <si>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</si>
  <si>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</si>
  <si>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</si>
  <si>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</si>
  <si>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</si>
  <si>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</si>
  <si>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</si>
  <si>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</si>
  <si>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</si>
  <si>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</si>
  <si>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</si>
  <si>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</si>
  <si>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</si>
  <si>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</si>
  <si>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</si>
  <si>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</si>
  <si>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</si>
  <si>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</si>
  <si>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</si>
  <si>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</si>
  <si>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</si>
  <si>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</si>
  <si>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</si>
  <si>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</si>
  <si>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</si>
  <si>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</si>
  <si>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</si>
  <si>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</si>
  <si>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</si>
  <si>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</si>
  <si>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</si>
  <si>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</si>
  <si>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</si>
  <si>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</si>
  <si>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</si>
  <si>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</si>
  <si>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</si>
  <si>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</si>
  <si>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</si>
  <si>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</si>
  <si>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</si>
  <si>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</si>
  <si>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</si>
  <si>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</si>
  <si>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</si>
  <si>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</si>
  <si>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</si>
  <si>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</si>
  <si>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</si>
  <si>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</si>
  <si>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</si>
  <si>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</si>
  <si>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</si>
  <si>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</si>
  <si>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</si>
  <si>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</si>
  <si>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</si>
  <si>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</si>
  <si>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</si>
  <si>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</si>
  <si>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</si>
  <si>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</si>
  <si>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</si>
  <si>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</si>
  <si>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</si>
  <si>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</si>
  <si>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</si>
  <si>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</si>
  <si>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</si>
  <si>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</si>
  <si>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</si>
  <si>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</si>
  <si>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</si>
  <si>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</si>
  <si>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</si>
  <si>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</si>
  <si>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</si>
  <si>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</si>
  <si>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</si>
  <si>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</si>
  <si>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</si>
  <si>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</si>
  <si>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</si>
  <si>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</si>
  <si>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</si>
  <si>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</si>
  <si>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</si>
  <si>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</si>
  <si>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</si>
  <si>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</si>
  <si>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</si>
  <si>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</si>
  <si>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</si>
  <si>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</si>
  <si>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</si>
  <si>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</si>
  <si>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</si>
  <si>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</si>
  <si>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</si>
  <si>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</si>
  <si>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</si>
  <si>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</si>
  <si>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</si>
  <si>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</si>
  <si>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</si>
  <si>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</si>
  <si>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</si>
  <si>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</si>
  <si>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</si>
  <si>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</si>
  <si>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</si>
  <si>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</si>
  <si>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</si>
  <si>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</si>
  <si>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</si>
  <si>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</si>
  <si>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</si>
  <si>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</si>
  <si>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</si>
  <si>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</si>
  <si>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</si>
  <si>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</si>
  <si>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</si>
  <si>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</si>
  <si>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</si>
  <si>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</si>
  <si>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</si>
  <si>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</si>
  <si>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</si>
  <si>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</si>
  <si>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</si>
  <si>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</si>
  <si>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</si>
  <si>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</si>
  <si>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</si>
  <si>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</si>
  <si>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</si>
  <si>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</si>
  <si>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</si>
  <si>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</si>
  <si>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</si>
  <si>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</si>
  <si>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</si>
  <si>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</si>
  <si>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</si>
  <si>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</si>
  <si>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</si>
  <si>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</si>
  <si>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</si>
  <si>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</si>
  <si>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</si>
  <si>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</si>
  <si>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</si>
  <si>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</si>
  <si>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</si>
  <si>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</si>
  <si>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</si>
  <si>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</si>
  <si>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</si>
  <si>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</si>
  <si>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</si>
  <si>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</si>
  <si>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</si>
  <si>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</si>
  <si>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</si>
  <si>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</si>
  <si>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</si>
  <si>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</si>
  <si>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</si>
  <si>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</si>
  <si>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</si>
  <si>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</si>
  <si>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</si>
  <si>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</si>
  <si>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</si>
  <si>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</si>
  <si>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</si>
  <si>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</si>
  <si>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</si>
  <si>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</si>
  <si>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</si>
  <si>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</si>
  <si>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</si>
  <si>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</si>
  <si>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</si>
  <si>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</si>
  <si>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</si>
  <si>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</si>
  <si>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</si>
  <si>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</si>
  <si>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</si>
  <si>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</si>
  <si>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</si>
  <si>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</si>
  <si>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</si>
  <si>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</si>
  <si>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</si>
  <si>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</si>
  <si>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</si>
  <si>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</si>
  <si>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</si>
  <si>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</si>
  <si>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</si>
  <si>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</si>
  <si>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</si>
  <si>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</si>
  <si>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</si>
  <si>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</si>
  <si>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</si>
  <si>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</si>
  <si>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</si>
  <si>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</si>
  <si>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</si>
  <si>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</si>
  <si>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</si>
  <si>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</si>
  <si>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</si>
  <si>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</si>
  <si>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</si>
  <si>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</si>
  <si>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</si>
  <si>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</si>
  <si>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</si>
  <si>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</si>
  <si>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</si>
  <si>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</si>
  <si>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</si>
  <si>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</si>
  <si>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</si>
  <si>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</si>
  <si>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</si>
  <si>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</si>
  <si>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</si>
  <si>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</si>
  <si>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</si>
  <si>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</si>
  <si>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</si>
  <si>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</si>
  <si>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</si>
  <si>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</si>
  <si>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</si>
  <si>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</si>
  <si>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</si>
  <si>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</si>
  <si>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</si>
  <si>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</si>
  <si>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</si>
  <si>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</si>
  <si>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</si>
  <si>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</si>
  <si>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</si>
  <si>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</si>
  <si>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</si>
  <si>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</si>
  <si>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</si>
  <si>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</si>
  <si>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</si>
  <si>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</si>
  <si>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</si>
  <si>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</si>
  <si>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</si>
  <si>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</si>
  <si>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</si>
  <si>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</si>
  <si>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</si>
  <si>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</si>
  <si>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</si>
  <si>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</si>
  <si>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</si>
  <si>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</si>
  <si>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</si>
  <si>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</si>
  <si>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</si>
  <si>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</si>
  <si>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</si>
  <si>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</si>
  <si>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</si>
  <si>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</si>
  <si>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</si>
  <si>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</si>
  <si>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</si>
  <si>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</si>
  <si>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</si>
  <si>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</si>
  <si>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</si>
  <si>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</si>
  <si>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</si>
  <si>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</si>
  <si>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</si>
  <si>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</si>
  <si>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</si>
  <si>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</si>
  <si>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</si>
  <si>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</si>
  <si>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</si>
  <si>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</si>
  <si>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</si>
  <si>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</si>
  <si>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</si>
  <si>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</si>
  <si>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</si>
  <si>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</si>
  <si>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</si>
  <si>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</si>
  <si>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</si>
  <si>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</si>
  <si>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</si>
  <si>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</si>
  <si>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</si>
  <si>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</si>
  <si>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</si>
  <si>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</si>
  <si>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</si>
  <si>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</si>
  <si>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</si>
  <si>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</si>
  <si>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</si>
  <si>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</si>
  <si>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</si>
  <si>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</si>
  <si>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</si>
  <si>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</si>
  <si>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</si>
  <si>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</si>
  <si>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</si>
  <si>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</si>
  <si>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</si>
  <si>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</si>
  <si>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</si>
  <si>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</si>
  <si>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</si>
  <si>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</si>
  <si>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</si>
  <si>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</si>
  <si>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</si>
  <si>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</si>
  <si>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</si>
  <si>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</si>
  <si>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</si>
  <si>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</si>
  <si>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</si>
  <si>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</si>
  <si>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</si>
  <si>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</si>
  <si>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</si>
  <si>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</si>
  <si>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</si>
  <si>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</si>
  <si>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</si>
  <si>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</si>
  <si>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</si>
  <si>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</si>
  <si>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</si>
  <si>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</si>
  <si>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</si>
  <si>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</si>
  <si>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</si>
  <si>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</si>
  <si>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</si>
  <si>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</si>
  <si>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</si>
  <si>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</si>
  <si>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</si>
  <si>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</si>
  <si>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</si>
  <si>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</si>
  <si>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</si>
  <si>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</si>
  <si>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</si>
  <si>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</si>
  <si>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</si>
  <si>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</si>
  <si>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</si>
  <si>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</si>
  <si>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</si>
  <si>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</si>
  <si>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</si>
  <si>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</si>
  <si>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</si>
  <si>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</si>
  <si>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</si>
  <si>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</si>
  <si>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</si>
  <si>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</si>
  <si>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</si>
  <si>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</si>
  <si>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</si>
  <si>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</si>
  <si>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</si>
  <si>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</si>
  <si>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</si>
  <si>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</si>
  <si>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</si>
  <si>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</si>
  <si>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</si>
  <si>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</si>
  <si>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</si>
  <si>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</si>
  <si>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</si>
  <si>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</si>
  <si>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</si>
  <si>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</si>
  <si>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</si>
  <si>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</si>
  <si>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</si>
  <si>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</si>
  <si>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</si>
  <si>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</si>
  <si>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</si>
  <si>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</si>
  <si>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</si>
  <si>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</si>
  <si>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</si>
  <si>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</si>
  <si>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</si>
  <si>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</si>
  <si>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</si>
  <si>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</si>
  <si>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</si>
  <si>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</si>
  <si>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</si>
  <si>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</si>
  <si>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</si>
  <si>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</si>
  <si>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</si>
  <si>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</si>
  <si>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</si>
  <si>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</si>
  <si>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</si>
  <si>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</si>
  <si>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</si>
  <si>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</si>
  <si>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</si>
  <si>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</si>
  <si>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</si>
  <si>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</si>
  <si>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</si>
  <si>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</si>
  <si>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</si>
  <si>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</si>
  <si>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</si>
  <si>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</si>
  <si>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</si>
  <si>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</si>
  <si>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</si>
  <si>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</si>
  <si>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</si>
  <si>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</si>
  <si>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</si>
  <si>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</si>
  <si>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</si>
  <si>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</si>
  <si>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</si>
  <si>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</si>
  <si>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</si>
  <si>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</si>
  <si>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</si>
  <si>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</si>
  <si>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</si>
  <si>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</si>
  <si>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</si>
  <si>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</si>
  <si>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</si>
  <si>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</si>
  <si>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</si>
  <si>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</si>
  <si>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</si>
  <si>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</si>
  <si>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</si>
  <si>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</si>
  <si>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</si>
  <si>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</si>
  <si>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</si>
  <si>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</si>
  <si>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</si>
  <si>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</si>
  <si>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</si>
  <si>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</si>
  <si>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</si>
  <si>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</si>
  <si>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</si>
  <si>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</si>
  <si>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</si>
  <si>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</si>
  <si>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</si>
  <si>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</si>
  <si>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</si>
  <si>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</si>
  <si>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</si>
  <si>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</si>
  <si>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</si>
  <si>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</si>
  <si>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</si>
  <si>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</si>
  <si>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</si>
  <si>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</si>
  <si>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</si>
  <si>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</si>
  <si>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</si>
  <si>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</si>
  <si>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</si>
  <si>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</si>
  <si>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</si>
  <si>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</si>
  <si>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</si>
  <si>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</si>
  <si>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</si>
  <si>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</si>
  <si>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</si>
  <si>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</si>
  <si>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</si>
  <si>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</si>
  <si>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</si>
  <si>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</si>
  <si>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</si>
  <si>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</si>
  <si>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</si>
  <si>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</si>
  <si>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</si>
  <si>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</si>
  <si>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</si>
  <si>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</si>
  <si>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</si>
  <si>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</si>
  <si>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</si>
  <si>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</si>
  <si>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</si>
  <si>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</si>
  <si>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</si>
  <si>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</si>
  <si>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</si>
  <si>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</si>
  <si>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</si>
  <si>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</si>
  <si>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</si>
  <si>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</si>
  <si>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</si>
  <si>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</si>
  <si>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</si>
  <si>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</si>
  <si>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</si>
  <si>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</si>
  <si>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</si>
  <si>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</si>
  <si>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</si>
  <si>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</si>
  <si>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</si>
  <si>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</si>
  <si>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</si>
  <si>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</si>
  <si>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</si>
  <si>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</si>
  <si>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</si>
  <si>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</si>
  <si>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</si>
  <si>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</si>
  <si>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</si>
  <si>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</si>
  <si>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</si>
  <si>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</si>
  <si>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</si>
  <si>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</si>
  <si>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</si>
  <si>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</si>
  <si>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</si>
  <si>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</si>
  <si>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</si>
  <si>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</si>
  <si>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</si>
  <si>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</si>
  <si>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</si>
  <si>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</si>
  <si>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</si>
  <si>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</si>
  <si>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</si>
  <si>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</si>
  <si>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</si>
  <si>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</si>
  <si>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</si>
  <si>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</si>
  <si>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</si>
  <si>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</si>
  <si>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</si>
  <si>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</si>
  <si>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</si>
  <si>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</si>
  <si>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</si>
  <si>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</si>
  <si>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</si>
  <si>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</si>
  <si>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</si>
  <si>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</si>
  <si>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</si>
  <si>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</si>
  <si>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</si>
  <si>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</si>
  <si>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</si>
  <si>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</si>
  <si>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</si>
  <si>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</si>
  <si>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</si>
  <si>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</si>
  <si>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</si>
  <si>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</si>
  <si>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</si>
  <si>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</si>
  <si>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</si>
  <si>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</si>
  <si>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</si>
  <si>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</si>
  <si>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</si>
  <si>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</si>
  <si>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</si>
  <si>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</si>
  <si>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</si>
  <si>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</si>
  <si>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</si>
  <si>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</si>
  <si>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</si>
  <si>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</si>
  <si>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</si>
  <si>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</si>
  <si>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</si>
  <si>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</si>
  <si>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</si>
  <si>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</si>
  <si>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</si>
  <si>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</si>
  <si>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</si>
  <si>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</si>
  <si>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</si>
  <si>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</si>
  <si>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</si>
  <si>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</si>
  <si>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</si>
  <si>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</si>
  <si>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</si>
  <si>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</si>
  <si>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</si>
  <si>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</si>
  <si>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</si>
  <si>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</si>
  <si>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</si>
  <si>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</si>
  <si>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</si>
  <si>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</si>
  <si>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</si>
  <si>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</si>
  <si>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</si>
  <si>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</si>
  <si>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</si>
  <si>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</si>
  <si>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</si>
  <si>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</si>
  <si>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</si>
  <si>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</si>
  <si>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</si>
  <si>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</si>
  <si>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</si>
  <si>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</si>
  <si>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</si>
  <si>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</si>
  <si>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</si>
  <si>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</si>
  <si>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</si>
  <si>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</si>
  <si>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</si>
  <si>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</si>
  <si>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</si>
  <si>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</si>
  <si>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</si>
  <si>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</si>
  <si>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</si>
  <si>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</si>
  <si>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</si>
  <si>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</si>
  <si>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</si>
  <si>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</si>
  <si>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</si>
  <si>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</si>
  <si>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</si>
  <si>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</si>
  <si>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</si>
  <si>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</si>
  <si>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</si>
  <si>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</si>
  <si>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</si>
  <si>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</si>
  <si>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</si>
  <si>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</si>
  <si>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</si>
  <si>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</si>
  <si>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</si>
  <si>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</si>
  <si>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</si>
  <si>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</si>
  <si>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</si>
  <si>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</si>
  <si>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</si>
  <si>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</si>
  <si>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</si>
  <si>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</si>
  <si>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</si>
  <si>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</si>
  <si>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</si>
  <si>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</si>
  <si>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</si>
  <si>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</si>
  <si>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</si>
  <si>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</si>
  <si>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</si>
  <si>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</si>
  <si>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</si>
  <si>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</si>
  <si>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</si>
  <si>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</si>
  <si>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</si>
  <si>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</si>
  <si>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</si>
  <si>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</si>
  <si>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</si>
  <si>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</si>
  <si>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</si>
  <si>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</si>
  <si>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</si>
  <si>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</si>
  <si>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</si>
  <si>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</si>
  <si>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</si>
  <si>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</si>
  <si>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</si>
  <si>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</si>
  <si>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</si>
  <si>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</si>
  <si>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</si>
  <si>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</si>
  <si>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</si>
  <si>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</si>
  <si>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</si>
  <si>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</si>
  <si>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</si>
  <si>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</si>
  <si>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</si>
  <si>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</si>
  <si>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</si>
  <si>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</si>
  <si>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</si>
  <si>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</si>
  <si>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</si>
  <si>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</si>
  <si>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</si>
  <si>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</si>
  <si>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</si>
  <si>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</si>
  <si>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</si>
  <si>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</si>
  <si>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</si>
  <si>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</si>
  <si>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</si>
  <si>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</si>
  <si>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</si>
  <si>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</si>
  <si>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</si>
  <si>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</si>
  <si>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</si>
  <si>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</si>
  <si>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</si>
  <si>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</si>
  <si>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</si>
  <si>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</si>
  <si>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</si>
  <si>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</si>
  <si>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</si>
  <si>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</si>
  <si>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</si>
  <si>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</si>
  <si>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</si>
  <si>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</si>
  <si>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</si>
  <si>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</si>
  <si>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</si>
  <si>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</si>
  <si>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</si>
  <si>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</si>
  <si>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</si>
  <si>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</si>
  <si>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</si>
  <si>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</si>
  <si>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</si>
  <si>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</si>
  <si>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</si>
  <si>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</si>
  <si>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</si>
  <si>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</si>
  <si>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</si>
  <si>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</si>
  <si>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</si>
  <si>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</si>
  <si>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</si>
  <si>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</si>
  <si>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</si>
  <si>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</si>
  <si>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</si>
  <si>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</si>
  <si>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</si>
  <si>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</si>
  <si>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</si>
  <si>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</si>
  <si>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</si>
  <si>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</si>
  <si>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</si>
  <si>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</si>
  <si>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</si>
  <si>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</si>
  <si>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</si>
  <si>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</si>
  <si>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</si>
  <si>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</si>
  <si>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</si>
  <si>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</si>
  <si>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</si>
  <si>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</si>
  <si>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</si>
  <si>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</si>
  <si>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</si>
  <si>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</si>
  <si>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</si>
  <si>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</si>
  <si>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</si>
  <si>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</si>
  <si>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</si>
  <si>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</si>
  <si>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</si>
  <si>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</si>
  <si>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</si>
  <si>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</si>
  <si>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</si>
  <si>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</si>
  <si>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</si>
  <si>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</si>
  <si>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</si>
  <si>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</si>
  <si>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</si>
  <si>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</si>
  <si>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</si>
  <si>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</si>
  <si>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</si>
  <si>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</si>
  <si>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</si>
  <si>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</si>
  <si>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</si>
  <si>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</si>
  <si>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</si>
  <si>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</si>
  <si>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</si>
  <si>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</si>
  <si>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</si>
  <si>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</si>
  <si>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</si>
  <si>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</si>
  <si>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</si>
  <si>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</si>
  <si>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</si>
  <si>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</si>
  <si>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</si>
  <si>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</si>
  <si>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</si>
  <si>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</si>
  <si>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</si>
  <si>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</si>
  <si>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</si>
  <si>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</si>
  <si>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</si>
  <si>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</si>
  <si>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</si>
  <si>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</si>
  <si>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</si>
  <si>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</si>
  <si>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</si>
  <si>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</si>
  <si>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</si>
  <si>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</si>
  <si>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</si>
  <si>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</si>
  <si>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</si>
  <si>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</si>
  <si>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</si>
  <si>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</si>
  <si>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</si>
  <si>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</si>
  <si>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</si>
  <si>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</si>
  <si>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</si>
  <si>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</si>
  <si>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</si>
  <si>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</si>
  <si>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</si>
  <si>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</si>
  <si>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</si>
  <si>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</si>
  <si>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</si>
  <si>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</si>
  <si>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</si>
  <si>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</si>
  <si>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</si>
  <si>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</si>
  <si>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</si>
  <si>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</si>
  <si>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</si>
  <si>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</si>
  <si>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</si>
  <si>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</si>
  <si>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</si>
  <si>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</si>
  <si>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</si>
  <si>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</si>
  <si>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</si>
  <si>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</si>
  <si>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</si>
  <si>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</si>
  <si>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</si>
  <si>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</si>
  <si>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</si>
  <si>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</si>
  <si>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</si>
  <si>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</si>
  <si>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</si>
  <si>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</si>
  <si>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</si>
  <si>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</si>
  <si>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</si>
  <si>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</si>
  <si>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</si>
  <si>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</si>
  <si>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</si>
  <si>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</si>
  <si>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</si>
  <si>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</si>
  <si>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</si>
  <si>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</si>
  <si>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</si>
  <si>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</si>
  <si>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</si>
  <si>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</si>
  <si>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</si>
  <si>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</si>
  <si>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</si>
  <si>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</si>
  <si>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</si>
  <si>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</si>
  <si>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</si>
  <si>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</si>
  <si>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</si>
  <si>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</si>
  <si>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</si>
  <si>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</si>
  <si>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</si>
  <si>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</si>
  <si>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</si>
  <si>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</si>
  <si>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</si>
  <si>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</si>
  <si>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</si>
  <si>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</si>
  <si>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</si>
  <si>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</si>
  <si>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</si>
  <si>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</si>
  <si>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</si>
  <si>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</si>
  <si>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</si>
  <si>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</si>
  <si>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</si>
  <si>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</si>
  <si>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</si>
  <si>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</si>
  <si>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</si>
  <si>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</si>
  <si>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</si>
  <si>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</si>
  <si>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</si>
  <si>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</si>
  <si>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</si>
  <si>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</si>
  <si>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</si>
  <si>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</si>
  <si>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</si>
  <si>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</si>
  <si>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</si>
  <si>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</si>
  <si>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</si>
  <si>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</si>
  <si>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</si>
  <si>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</si>
  <si>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</si>
  <si>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</si>
  <si>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</si>
  <si>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</si>
  <si>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</si>
  <si>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</si>
  <si>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</si>
  <si>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</si>
  <si>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</si>
  <si>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</si>
  <si>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</si>
  <si>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</si>
  <si>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</si>
  <si>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</si>
  <si>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</si>
  <si>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</si>
  <si>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</si>
  <si>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</si>
  <si>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</si>
  <si>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</si>
  <si>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</si>
  <si>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</si>
  <si>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</si>
  <si>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</si>
  <si>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</si>
  <si>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</si>
  <si>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</si>
  <si>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</si>
  <si>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</si>
  <si>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</si>
  <si>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</si>
  <si>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</si>
  <si>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</si>
  <si>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</si>
  <si>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</si>
  <si>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</si>
  <si>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</si>
  <si>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</si>
  <si>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</si>
  <si>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</si>
  <si>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</si>
  <si>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</si>
  <si>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</si>
  <si>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</si>
  <si>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</si>
  <si>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</si>
  <si>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</si>
  <si>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</si>
  <si>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</si>
  <si>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</si>
  <si>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</si>
  <si>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</si>
  <si>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</si>
  <si>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</si>
  <si>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</si>
  <si>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</si>
  <si>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</si>
  <si>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</si>
  <si>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</si>
  <si>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</si>
  <si>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</si>
  <si>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</si>
  <si>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</si>
  <si>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</si>
  <si>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</si>
  <si>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</si>
  <si>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</si>
  <si>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</si>
  <si>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</si>
  <si>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</si>
  <si>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</si>
  <si>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</si>
  <si>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</si>
  <si>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</si>
  <si>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</si>
  <si>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</si>
  <si>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</si>
  <si>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</si>
  <si>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</si>
  <si>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</si>
  <si>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</si>
  <si>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</si>
  <si>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</si>
  <si>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</si>
  <si>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</si>
  <si>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</si>
  <si>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</si>
  <si>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</si>
  <si>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</si>
  <si>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</si>
  <si>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</si>
  <si>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</si>
  <si>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</si>
  <si>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</si>
  <si>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</si>
  <si>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</si>
  <si>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</si>
  <si>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</si>
  <si>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</si>
  <si>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</si>
  <si>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</si>
  <si>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</si>
  <si>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</si>
  <si>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</si>
  <si>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</si>
  <si>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</si>
  <si>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</si>
  <si>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</si>
  <si>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</si>
  <si>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</si>
  <si>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</si>
  <si>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</si>
  <si>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</si>
  <si>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</si>
  <si>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</si>
  <si>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</si>
  <si>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</si>
  <si>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</si>
  <si>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</si>
  <si>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</si>
  <si>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</si>
  <si>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</si>
  <si>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</si>
  <si>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</si>
  <si>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</si>
  <si>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</si>
  <si>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</si>
  <si>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</si>
  <si>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</si>
  <si>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</si>
  <si>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</si>
  <si>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</si>
  <si>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</si>
  <si>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</si>
  <si>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</si>
  <si>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</si>
  <si>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</si>
  <si>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</si>
  <si>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</si>
  <si>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</si>
  <si>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</si>
  <si>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</si>
  <si>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</si>
  <si>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</si>
  <si>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</si>
  <si>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</si>
  <si>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</si>
  <si>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</si>
  <si>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</si>
  <si>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</si>
  <si>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</si>
  <si>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</si>
  <si>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</si>
  <si>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</si>
  <si>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</si>
  <si>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</si>
  <si>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</si>
  <si>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</si>
  <si>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</si>
  <si>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</si>
  <si>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</si>
  <si>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</si>
  <si>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</si>
  <si>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</si>
  <si>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</si>
  <si>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</si>
  <si>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</si>
  <si>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</si>
  <si>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</si>
  <si>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</si>
  <si>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</si>
  <si>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</si>
  <si>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</si>
  <si>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</si>
  <si>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</si>
  <si>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</si>
  <si>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</si>
  <si>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</si>
  <si>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</si>
  <si>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</si>
  <si>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</si>
  <si>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</si>
  <si>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</si>
  <si>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</si>
  <si>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</si>
  <si>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</si>
  <si>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</si>
  <si>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</si>
  <si>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</si>
  <si>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</si>
  <si>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</si>
  <si>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</si>
  <si>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</si>
  <si>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</si>
  <si>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</si>
  <si>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</si>
  <si>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</si>
  <si>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</si>
  <si>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</si>
  <si>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</si>
  <si>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</si>
  <si>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</si>
  <si>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</si>
  <si>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</si>
  <si>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</si>
  <si>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</si>
  <si>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</si>
  <si>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</si>
  <si>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</si>
  <si>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</si>
  <si>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</si>
  <si>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</si>
  <si>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</si>
  <si>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</si>
  <si>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</si>
  <si>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</si>
  <si>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</si>
  <si>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</si>
  <si>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</si>
  <si>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</si>
  <si>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</si>
  <si>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</si>
  <si>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</si>
  <si>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</si>
  <si>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</si>
  <si>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</si>
  <si>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</si>
  <si>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</si>
  <si>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</si>
  <si>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</si>
  <si>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</si>
  <si>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</si>
  <si>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</si>
  <si>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</si>
  <si>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</si>
  <si>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</si>
  <si>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</si>
  <si>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</si>
  <si>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</si>
  <si>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</si>
  <si>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</si>
  <si>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</si>
  <si>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</si>
  <si>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</si>
  <si>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</si>
  <si>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</si>
  <si>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</si>
  <si>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</si>
  <si>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</si>
  <si>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</si>
  <si>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</si>
  <si>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</si>
  <si>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</si>
  <si>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</si>
  <si>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</si>
  <si>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</si>
  <si>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</si>
  <si>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</si>
  <si>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</si>
  <si>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</si>
  <si>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</si>
  <si>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</si>
  <si>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</si>
  <si>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</si>
  <si>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</si>
  <si>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</si>
  <si>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</si>
  <si>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</si>
  <si>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</si>
  <si>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</si>
  <si>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</si>
  <si>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</si>
  <si>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</si>
  <si>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</si>
  <si>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</si>
  <si>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</si>
  <si>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</si>
  <si>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</si>
  <si>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</si>
  <si>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</si>
  <si>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</si>
  <si>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</si>
  <si>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</si>
  <si>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</si>
  <si>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</si>
  <si>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</si>
  <si>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</si>
  <si>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</si>
  <si>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</si>
  <si>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</si>
  <si>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</si>
  <si>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</si>
  <si>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</si>
  <si>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</si>
  <si>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</si>
  <si>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</si>
  <si>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</si>
  <si>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</si>
  <si>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</si>
  <si>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</si>
  <si>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</si>
  <si>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</si>
  <si>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</si>
  <si>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</si>
  <si>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</si>
  <si>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</si>
  <si>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</si>
  <si>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</si>
  <si>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</si>
  <si>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</si>
  <si>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</si>
  <si>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</si>
  <si>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</si>
  <si>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</si>
  <si>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</si>
  <si>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</si>
  <si>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</si>
  <si>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</si>
  <si>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</si>
  <si>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</si>
  <si>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</si>
  <si>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</si>
  <si>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</si>
  <si>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</si>
  <si>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</si>
  <si>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</si>
  <si>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</si>
  <si>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</si>
  <si>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</si>
  <si>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</si>
  <si>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</si>
  <si>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</si>
  <si>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</si>
  <si>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</si>
  <si>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</si>
  <si>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</si>
  <si>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</si>
  <si>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</si>
  <si>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</si>
  <si>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</si>
  <si>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</si>
  <si>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</si>
  <si>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</si>
  <si>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</si>
  <si>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</si>
  <si>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</si>
  <si>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</si>
  <si>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</si>
  <si>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</si>
  <si>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</si>
  <si>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</si>
  <si>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</si>
  <si>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</si>
  <si>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</si>
  <si>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</si>
  <si>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</si>
  <si>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</si>
  <si>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</si>
  <si>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</si>
  <si>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</si>
  <si>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</si>
  <si>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</si>
  <si>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</si>
  <si>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</si>
  <si>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</si>
  <si>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</si>
  <si>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</si>
  <si>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</si>
  <si>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</si>
  <si>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</si>
  <si>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</si>
  <si>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</si>
  <si>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</si>
  <si>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</si>
  <si>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</si>
  <si>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</si>
  <si>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</si>
  <si>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</si>
  <si>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</si>
  <si>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</si>
  <si>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</si>
  <si>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</si>
  <si>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</si>
  <si>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</si>
  <si>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</si>
  <si>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</si>
  <si>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</si>
  <si>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</si>
  <si>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</si>
  <si>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</si>
  <si>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</si>
  <si>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</si>
  <si>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</si>
  <si>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</si>
  <si>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</si>
  <si>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</si>
  <si>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</si>
  <si>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</si>
  <si>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</si>
  <si>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</si>
  <si>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</si>
  <si>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</si>
  <si>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</si>
  <si>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</si>
  <si>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</si>
  <si>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</si>
  <si>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</si>
  <si>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</si>
  <si>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</si>
  <si>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</si>
  <si>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</si>
  <si>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</si>
  <si>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</si>
  <si>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</si>
  <si>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</si>
  <si>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</si>
  <si>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</si>
  <si>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</si>
  <si>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</si>
  <si>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</si>
  <si>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</si>
  <si>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</si>
  <si>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</si>
  <si>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</si>
  <si>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</si>
  <si>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</si>
  <si>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</si>
  <si>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</si>
  <si>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</si>
  <si>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</si>
  <si>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</si>
  <si>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</si>
  <si>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</si>
  <si>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</si>
  <si>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</si>
  <si>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</si>
  <si>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</si>
  <si>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</si>
  <si>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</si>
  <si>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</si>
  <si>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</si>
  <si>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</si>
  <si>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</si>
  <si>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</si>
  <si>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</si>
  <si>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</si>
  <si>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</si>
  <si>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</si>
  <si>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</si>
  <si>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</si>
  <si>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</si>
  <si>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</si>
  <si>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</si>
  <si>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</si>
  <si>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</si>
  <si>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</si>
  <si>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</si>
  <si>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</si>
  <si>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</si>
  <si>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</si>
  <si>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</si>
  <si>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</si>
  <si>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</si>
  <si>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</si>
  <si>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</si>
  <si>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</si>
  <si>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</si>
  <si>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</si>
  <si>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</si>
  <si>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</si>
  <si>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</si>
  <si>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</si>
  <si>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</si>
  <si>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</si>
  <si>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</si>
  <si>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</si>
  <si>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</si>
  <si>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</si>
  <si>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</si>
  <si>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</si>
  <si>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</si>
  <si>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</si>
  <si>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</si>
  <si>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</si>
  <si>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</si>
  <si>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</si>
  <si>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</si>
  <si>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</si>
  <si>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</si>
  <si>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</si>
  <si>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</si>
  <si>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</si>
  <si>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</si>
  <si>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</si>
  <si>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</si>
  <si>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</si>
  <si>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</si>
  <si>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</si>
  <si>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</si>
  <si>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</si>
  <si>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</si>
  <si>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</si>
  <si>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</si>
  <si>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</si>
  <si>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</si>
  <si>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</si>
  <si>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</si>
  <si>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</si>
  <si>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</si>
  <si>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</si>
  <si>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</si>
  <si>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</si>
  <si>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</si>
  <si>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</si>
  <si>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</si>
  <si>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</si>
  <si>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</si>
  <si>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</si>
  <si>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</si>
  <si>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</si>
  <si>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</si>
  <si>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</si>
  <si>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</si>
  <si>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</si>
  <si>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</si>
  <si>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</si>
  <si>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</si>
  <si>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</si>
  <si>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</si>
  <si>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</si>
  <si>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</si>
  <si>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</si>
  <si>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</si>
  <si>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</si>
  <si>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</si>
  <si>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</si>
  <si>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</si>
  <si>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</si>
  <si>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</si>
  <si>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</si>
  <si>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</si>
  <si>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</si>
  <si>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</si>
  <si>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</si>
  <si>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</si>
  <si>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</si>
  <si>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</si>
  <si>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</si>
  <si>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</si>
  <si>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</si>
  <si>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</si>
  <si>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</si>
  <si>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</si>
  <si>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</si>
  <si>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</si>
  <si>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</si>
  <si>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</si>
  <si>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</si>
  <si>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</si>
  <si>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</si>
  <si>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</si>
  <si>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</si>
  <si>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</si>
  <si>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</si>
  <si>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</si>
  <si>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</si>
  <si>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</si>
  <si>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</si>
  <si>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</si>
  <si>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</si>
  <si>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</si>
  <si>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</si>
  <si>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</si>
  <si>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</si>
  <si>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</si>
  <si>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</si>
  <si>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</si>
  <si>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</si>
  <si>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</si>
  <si>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</si>
  <si>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</si>
  <si>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</si>
  <si>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</si>
  <si>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</si>
  <si>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</si>
  <si>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</si>
  <si>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</si>
  <si>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</si>
  <si>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</si>
  <si>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</si>
  <si>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</si>
  <si>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</si>
  <si>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</si>
  <si>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</si>
  <si>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</si>
  <si>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</si>
  <si>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</si>
  <si>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</si>
  <si>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</si>
  <si>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</si>
  <si>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</si>
  <si>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</si>
  <si>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</si>
  <si>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</si>
  <si>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</si>
  <si>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</si>
  <si>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</si>
  <si>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</si>
  <si>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</si>
  <si>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</si>
  <si>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</si>
  <si>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</si>
  <si>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</si>
  <si>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</si>
  <si>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</si>
  <si>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</si>
  <si>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</si>
  <si>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</si>
  <si>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</si>
  <si>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</si>
  <si>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</si>
  <si>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</si>
  <si>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</si>
  <si>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</si>
  <si>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</si>
  <si>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</si>
  <si>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</si>
  <si>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</si>
  <si>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</si>
  <si>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</si>
  <si>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</si>
  <si>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</si>
  <si>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</si>
  <si>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</si>
  <si>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</si>
  <si>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</si>
  <si>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</si>
  <si>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</si>
  <si>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</si>
  <si>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</si>
  <si>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</si>
  <si>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</si>
  <si>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</si>
  <si>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</si>
  <si>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</si>
  <si>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</si>
  <si>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</si>
  <si>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</si>
  <si>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</si>
  <si>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</si>
  <si>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</si>
  <si>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</si>
  <si>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</si>
  <si>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</si>
  <si>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</si>
  <si>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</si>
  <si>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</si>
  <si>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</si>
  <si>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</si>
  <si>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</si>
  <si>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</si>
  <si>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</si>
  <si>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</si>
  <si>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</si>
  <si>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</si>
  <si>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</si>
  <si>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</si>
  <si>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</si>
  <si>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</si>
  <si>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</si>
  <si>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</si>
  <si>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</si>
  <si>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</si>
  <si>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</si>
  <si>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</si>
  <si>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</si>
  <si>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</si>
  <si>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</si>
  <si>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</si>
  <si>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</si>
  <si>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</si>
  <si>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</si>
  <si>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</si>
  <si>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</si>
  <si>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</si>
  <si>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</si>
  <si>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</si>
  <si>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</si>
  <si>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</si>
  <si>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</si>
  <si>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</si>
  <si>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</si>
  <si>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</si>
  <si>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</si>
  <si>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</si>
  <si>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</si>
  <si>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</si>
  <si>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</si>
  <si>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</si>
  <si>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</si>
  <si>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</si>
  <si>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</si>
  <si>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</si>
  <si>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</si>
  <si>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</si>
  <si>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</si>
  <si>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</si>
  <si>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</si>
  <si>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</si>
  <si>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</si>
  <si>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</si>
  <si>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</si>
  <si>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</si>
  <si>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</si>
  <si>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</si>
  <si>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</si>
  <si>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</si>
  <si>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</si>
  <si>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</si>
  <si>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</si>
  <si>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</si>
  <si>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</si>
  <si>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</si>
  <si>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</si>
  <si>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</si>
  <si>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</si>
  <si>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</si>
  <si>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</si>
  <si>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</si>
  <si>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</si>
  <si>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</si>
  <si>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</si>
  <si>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</si>
  <si>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</si>
  <si>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</si>
  <si>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</si>
  <si>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</si>
  <si>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</si>
  <si>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</si>
  <si>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</si>
  <si>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</si>
  <si>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</si>
  <si>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</si>
  <si>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</si>
  <si>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</si>
  <si>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</si>
  <si>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</si>
  <si>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</si>
  <si>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</si>
  <si>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</si>
  <si>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</si>
  <si>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</si>
  <si>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</si>
  <si>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</si>
  <si>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</si>
  <si>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</si>
  <si>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</si>
  <si>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</si>
  <si>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</si>
  <si>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</si>
  <si>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</si>
  <si>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</si>
  <si>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</si>
  <si>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</si>
  <si>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</si>
  <si>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</si>
  <si>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</si>
  <si>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</si>
  <si>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</si>
  <si>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</si>
  <si>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</si>
  <si>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</si>
  <si>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</si>
  <si>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</si>
  <si>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</si>
  <si>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</si>
  <si>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</si>
  <si>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</si>
  <si>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</si>
  <si>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</si>
  <si>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</si>
  <si>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</si>
  <si>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</si>
  <si>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</si>
  <si>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</si>
  <si>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</si>
  <si>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</si>
  <si>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</si>
  <si>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</si>
  <si>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</si>
  <si>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</si>
  <si>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</si>
  <si>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</si>
  <si>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</si>
  <si>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</si>
  <si>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</si>
  <si>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</si>
  <si>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</si>
  <si>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</si>
  <si>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</si>
  <si>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</si>
  <si>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</si>
  <si>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</si>
  <si>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</si>
  <si>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</si>
  <si>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</si>
  <si>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</si>
  <si>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</si>
  <si>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</si>
  <si>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</si>
  <si>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</si>
  <si>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</si>
  <si>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</si>
  <si>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</si>
  <si>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</si>
  <si>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</si>
  <si>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</si>
  <si>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</si>
  <si>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</si>
  <si>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</si>
  <si>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</si>
  <si>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</si>
  <si>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</si>
  <si>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</si>
  <si>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</si>
  <si>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</si>
  <si>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</si>
  <si>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</si>
  <si>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</si>
  <si>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</si>
  <si>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</si>
  <si>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</si>
  <si>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</si>
  <si>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</si>
  <si>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</si>
  <si>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</si>
  <si>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</si>
  <si>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</si>
  <si>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</si>
  <si>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</si>
  <si>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</si>
  <si>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</si>
  <si>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</si>
  <si>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</si>
  <si>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</si>
  <si>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</si>
  <si>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</si>
  <si>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</si>
  <si>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</si>
  <si>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</si>
  <si>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</si>
  <si>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</si>
  <si>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</si>
  <si>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</si>
  <si>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</si>
  <si>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</si>
  <si>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</si>
  <si>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</si>
  <si>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</si>
  <si>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</si>
  <si>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</si>
  <si>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</si>
  <si>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</si>
  <si>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</si>
  <si>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</si>
  <si>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</si>
  <si>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</si>
  <si>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</si>
  <si>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</si>
  <si>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</si>
  <si>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</si>
  <si>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</si>
  <si>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</si>
  <si>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</si>
  <si>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</si>
  <si>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</si>
  <si>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</si>
  <si>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</si>
  <si>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</si>
  <si>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</si>
  <si>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</si>
  <si>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</si>
  <si>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</si>
  <si>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</si>
  <si>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</si>
  <si>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</si>
  <si>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</si>
  <si>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</si>
  <si>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</si>
  <si>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</si>
  <si>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</si>
  <si>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</si>
  <si>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</si>
  <si>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</si>
  <si>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</si>
  <si>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</si>
  <si>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</si>
  <si>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</si>
  <si>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</si>
  <si>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</si>
  <si>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</si>
  <si>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</si>
  <si>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</si>
  <si>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</si>
  <si>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</si>
  <si>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</si>
  <si>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</si>
  <si>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</si>
  <si>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</si>
  <si>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</si>
  <si>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</si>
  <si>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</si>
  <si>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</si>
  <si>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</si>
  <si>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</si>
  <si>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</si>
  <si>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</si>
  <si>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</si>
  <si>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</si>
  <si>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</si>
  <si>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</si>
  <si>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</si>
  <si>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</si>
  <si>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</si>
  <si>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</si>
  <si>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</si>
  <si>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</si>
  <si>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</si>
  <si>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</si>
  <si>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</si>
  <si>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</si>
  <si>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</si>
  <si>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</si>
  <si>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</si>
  <si>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</si>
  <si>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</si>
  <si>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</si>
  <si>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</si>
  <si>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</si>
  <si>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</si>
  <si>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</si>
  <si>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</si>
  <si>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</si>
  <si>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</si>
  <si>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</si>
  <si>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</si>
  <si>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</si>
  <si>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</si>
  <si>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</si>
  <si>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</si>
  <si>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</si>
  <si>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</si>
  <si>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</si>
  <si>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</si>
  <si>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</si>
  <si>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</si>
  <si>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</si>
  <si>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</si>
  <si>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</si>
  <si>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</si>
  <si>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</si>
  <si>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</si>
  <si>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</si>
  <si>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</si>
  <si>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</si>
  <si>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</si>
  <si>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</si>
  <si>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</si>
  <si>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</si>
  <si>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</si>
  <si>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</si>
  <si>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</si>
  <si>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</si>
  <si>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</si>
  <si>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</si>
  <si>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</si>
  <si>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</si>
  <si>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</si>
  <si>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</si>
  <si>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</si>
  <si>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</si>
  <si>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</si>
  <si>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</si>
  <si>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</si>
  <si>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</si>
  <si>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</si>
  <si>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</si>
  <si>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</si>
  <si>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</si>
  <si>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</si>
  <si>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</si>
  <si>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</si>
  <si>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</si>
  <si>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</si>
  <si>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</si>
  <si>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</si>
  <si>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</si>
  <si>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</si>
  <si>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</si>
  <si>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</si>
  <si>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</si>
  <si>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</si>
  <si>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</si>
  <si>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</si>
  <si>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</si>
  <si>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</si>
  <si>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</si>
  <si>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</si>
  <si>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</si>
  <si>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</si>
  <si>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</si>
  <si>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</si>
  <si>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</si>
  <si>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</si>
  <si>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</si>
  <si>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</si>
  <si>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</si>
  <si>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</si>
  <si>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</si>
  <si>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</si>
  <si>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</si>
  <si>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</si>
  <si>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</si>
  <si>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</si>
  <si>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</si>
  <si>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</si>
  <si>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</si>
  <si>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</si>
  <si>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</si>
  <si>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</si>
  <si>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</si>
  <si>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</si>
  <si>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</si>
  <si>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</si>
  <si>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</si>
  <si>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</si>
  <si>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</si>
  <si>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</si>
  <si>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</si>
  <si>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</si>
  <si>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</si>
  <si>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</si>
  <si>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</si>
  <si>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</si>
  <si>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</si>
  <si>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</si>
  <si>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</si>
  <si>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</si>
  <si>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</si>
  <si>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</si>
  <si>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</si>
  <si>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</si>
  <si>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</si>
  <si>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</si>
  <si>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</si>
  <si>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</si>
  <si>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</si>
  <si>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</si>
  <si>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</si>
  <si>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</si>
  <si>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</si>
  <si>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</si>
  <si>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</si>
  <si>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</si>
  <si>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</si>
  <si>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</si>
  <si>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</si>
  <si>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</si>
  <si>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</si>
  <si>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</si>
  <si>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</si>
  <si>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</si>
  <si>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</si>
  <si>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</si>
  <si>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</si>
  <si>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</si>
  <si>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</si>
  <si>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</si>
  <si>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</si>
  <si>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</si>
  <si>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</si>
  <si>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</si>
  <si>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</si>
  <si>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</si>
  <si>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</si>
  <si>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</si>
  <si>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</si>
  <si>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</si>
  <si>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</si>
  <si>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</si>
  <si>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</si>
  <si>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</si>
  <si>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</si>
  <si>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</si>
  <si>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</si>
  <si>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</si>
  <si>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</si>
  <si>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</si>
  <si>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</si>
  <si>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</si>
  <si>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</si>
  <si>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</si>
  <si>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</si>
  <si>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</si>
  <si>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</si>
  <si>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</si>
  <si>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</si>
  <si>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</si>
  <si>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</si>
  <si>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</si>
  <si>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</si>
  <si>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</si>
  <si>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</si>
  <si>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</si>
  <si>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</si>
  <si>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</si>
  <si>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</si>
  <si>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</si>
  <si>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</si>
  <si>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</si>
  <si>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</si>
  <si>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</si>
  <si>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</si>
  <si>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</si>
  <si>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</si>
  <si>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</si>
  <si>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</si>
  <si>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</si>
  <si>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</si>
  <si>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</si>
  <si>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</si>
  <si>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</si>
  <si>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</si>
  <si>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</si>
  <si>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</si>
  <si>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</si>
  <si>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</si>
  <si>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</si>
  <si>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</si>
  <si>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</si>
  <si>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</si>
  <si>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</si>
  <si>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</si>
  <si>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</si>
  <si>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</si>
  <si>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</si>
  <si>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</si>
  <si>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</si>
  <si>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</si>
  <si>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</si>
  <si>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</si>
  <si>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</si>
  <si>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</si>
  <si>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</si>
  <si>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</si>
  <si>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</si>
  <si>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</si>
  <si>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</si>
  <si>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</si>
  <si>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</si>
  <si>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</si>
  <si>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</si>
  <si>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</si>
  <si>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</si>
  <si>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</si>
  <si>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</si>
  <si>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</si>
  <si>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</si>
  <si>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</si>
  <si>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</si>
  <si>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</si>
  <si>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</si>
  <si>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</si>
  <si>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</si>
  <si>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</si>
  <si>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</si>
  <si>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</si>
  <si>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</si>
  <si>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</si>
  <si>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</si>
  <si>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</si>
  <si>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</si>
  <si>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</si>
  <si>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</si>
  <si>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</si>
  <si>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</si>
  <si>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</si>
  <si>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</si>
  <si>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</si>
  <si>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</si>
  <si>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</si>
  <si>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</si>
  <si>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</si>
  <si>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</si>
  <si>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</si>
  <si>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</si>
  <si>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</si>
  <si>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</si>
  <si>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</si>
  <si>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</si>
  <si>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</si>
  <si>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</si>
  <si>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</si>
  <si>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</si>
  <si>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</si>
  <si>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</si>
  <si>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</si>
  <si>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</si>
  <si>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</si>
  <si>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</si>
  <si>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</si>
  <si>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</si>
  <si>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</si>
  <si>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</si>
  <si>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</si>
  <si>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</si>
  <si>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</si>
  <si>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</si>
  <si>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</si>
  <si>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</si>
  <si>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</si>
  <si>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</si>
  <si>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</si>
  <si>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</si>
  <si>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</si>
  <si>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</si>
  <si>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</si>
  <si>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</si>
  <si>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</si>
  <si>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</si>
  <si>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</si>
  <si>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</si>
  <si>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</si>
  <si>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</si>
  <si>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</si>
  <si>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</si>
  <si>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</si>
  <si>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</si>
  <si>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</si>
  <si>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</si>
  <si>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</si>
  <si>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</si>
  <si>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</si>
  <si>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</si>
  <si>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</si>
  <si>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</si>
  <si>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</si>
  <si>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</si>
  <si>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</si>
  <si>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</si>
  <si>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</si>
  <si>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</si>
  <si>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</si>
  <si>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</si>
  <si>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</si>
  <si>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</si>
  <si>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</si>
  <si>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</si>
  <si>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</si>
  <si>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</si>
  <si>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</si>
  <si>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</si>
  <si>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</si>
  <si>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</si>
  <si>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</si>
  <si>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</si>
  <si>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</si>
  <si>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</si>
  <si>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</si>
  <si>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</si>
  <si>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</si>
  <si>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</si>
  <si>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</si>
  <si>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</si>
  <si>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</si>
  <si>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</si>
  <si>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</si>
  <si>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</si>
  <si>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</si>
  <si>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</si>
  <si>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</si>
  <si>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</si>
  <si>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</si>
  <si>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</si>
  <si>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</si>
  <si>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</si>
  <si>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</si>
  <si>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</si>
  <si>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</si>
  <si>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</si>
  <si>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</si>
  <si>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</si>
  <si>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</si>
  <si>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</si>
  <si>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</si>
  <si>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</si>
  <si>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</si>
  <si>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</si>
  <si>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</si>
  <si>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</si>
  <si>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</si>
  <si>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</si>
  <si>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</si>
  <si>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</si>
  <si>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</si>
  <si>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</si>
  <si>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</si>
  <si>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</si>
  <si>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</si>
  <si>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</si>
  <si>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</si>
  <si>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</si>
  <si>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</si>
  <si>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</si>
  <si>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</si>
  <si>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</si>
  <si>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</si>
  <si>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</si>
  <si>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</si>
  <si>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</si>
  <si>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</si>
  <si>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</si>
  <si>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</si>
  <si>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</si>
  <si>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</si>
  <si>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</si>
  <si>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</si>
  <si>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</si>
  <si>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</si>
  <si>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</si>
  <si>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</si>
  <si>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</si>
  <si>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</si>
  <si>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</si>
  <si>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</si>
  <si>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</si>
  <si>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</si>
  <si>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</si>
  <si>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</si>
  <si>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</si>
  <si>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</si>
  <si>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</si>
  <si>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</si>
  <si>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</si>
  <si>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</si>
  <si>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</si>
  <si>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</si>
  <si>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</si>
  <si>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</si>
  <si>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</si>
  <si>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</si>
  <si>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</si>
  <si>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</si>
  <si>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</si>
  <si>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</si>
  <si>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</si>
  <si>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</si>
  <si>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</si>
  <si>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</si>
  <si>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</si>
  <si>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</si>
  <si>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</si>
  <si>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</si>
  <si>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</si>
  <si>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</si>
  <si>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</si>
  <si>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</si>
  <si>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</si>
  <si>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</si>
  <si>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</si>
  <si>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</si>
  <si>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</si>
  <si>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</si>
  <si>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</si>
  <si>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</si>
  <si>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</si>
  <si>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</si>
  <si>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</si>
  <si>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</si>
  <si>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</si>
  <si>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</si>
  <si>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</si>
  <si>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</si>
  <si>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</si>
  <si>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</si>
  <si>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</si>
  <si>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</si>
  <si>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</si>
  <si>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</si>
  <si>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</si>
  <si>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</si>
  <si>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</si>
  <si>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</si>
  <si>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</si>
  <si>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</si>
  <si>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</si>
  <si>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</si>
  <si>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</si>
  <si>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</si>
  <si>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</si>
  <si>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</si>
  <si>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</si>
  <si>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</si>
  <si>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</si>
  <si>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</si>
  <si>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</si>
  <si>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</si>
  <si>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</si>
  <si>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</si>
  <si>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</si>
  <si>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</si>
  <si>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</si>
  <si>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</si>
  <si>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</si>
  <si>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</si>
  <si>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</si>
  <si>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</si>
  <si>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</si>
  <si>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</si>
  <si>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</si>
  <si>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</si>
  <si>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</si>
  <si>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</si>
  <si>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</si>
  <si>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</si>
  <si>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</si>
  <si>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</si>
  <si>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</si>
  <si>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</si>
  <si>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</si>
  <si>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</si>
  <si>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</si>
  <si>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</si>
  <si>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</si>
  <si>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</si>
  <si>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</si>
  <si>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</si>
  <si>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</si>
  <si>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</si>
  <si>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</si>
  <si>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</si>
  <si>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</si>
  <si>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</si>
  <si>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</si>
  <si>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</si>
  <si>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</si>
  <si>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</si>
  <si>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</si>
  <si>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</si>
  <si>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</si>
  <si>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</si>
  <si>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</si>
  <si>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</si>
  <si>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</si>
  <si>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</si>
  <si>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</si>
  <si>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</si>
  <si>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</si>
  <si>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</si>
  <si>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</si>
  <si>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</si>
  <si>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</si>
  <si>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</si>
  <si>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</si>
  <si>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</si>
  <si>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</si>
  <si>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</si>
  <si>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</si>
  <si>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</si>
  <si>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</si>
  <si>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</si>
  <si>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</si>
  <si>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</si>
  <si>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</si>
  <si>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</si>
  <si>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</si>
  <si>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</si>
  <si>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</si>
  <si>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</si>
  <si>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</si>
  <si>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</si>
  <si>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</si>
  <si>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</si>
  <si>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</si>
  <si>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</si>
  <si>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</si>
  <si>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</si>
  <si>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</si>
  <si>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</si>
  <si>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</si>
  <si>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</si>
  <si>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</si>
  <si>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</si>
  <si>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</si>
  <si>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</si>
  <si>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</si>
  <si>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</si>
  <si>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</si>
  <si>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</si>
  <si>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</si>
  <si>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</si>
  <si>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</si>
  <si>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</si>
  <si>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</si>
  <si>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</si>
  <si>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</si>
  <si>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</si>
  <si>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</si>
  <si>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</si>
  <si>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</si>
  <si>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</si>
  <si>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</si>
  <si>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</si>
  <si>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</si>
  <si>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</si>
  <si>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</si>
  <si>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</si>
  <si>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</si>
  <si>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</si>
  <si>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</si>
  <si>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</si>
  <si>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</si>
  <si>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</si>
  <si>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</si>
  <si>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</si>
  <si>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</si>
  <si>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</si>
  <si>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</si>
  <si>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</si>
  <si>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</si>
  <si>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</si>
  <si>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</si>
  <si>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</si>
  <si>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</si>
  <si>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</si>
  <si>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</si>
  <si>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</si>
  <si>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</si>
  <si>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</si>
  <si>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</si>
  <si>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</si>
  <si>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</si>
  <si>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</si>
  <si>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</si>
  <si>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</si>
  <si>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</si>
  <si>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</si>
  <si>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</si>
  <si>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</si>
  <si>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</si>
  <si>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</si>
  <si>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</si>
  <si>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</si>
  <si>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</si>
  <si>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</si>
  <si>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</si>
  <si>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</si>
  <si>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</si>
  <si>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</si>
  <si>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</si>
  <si>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</si>
  <si>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</si>
  <si>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</si>
  <si>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</si>
  <si>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</si>
  <si>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</si>
  <si>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</si>
  <si>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</si>
  <si>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</si>
  <si>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</si>
  <si>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</si>
  <si>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</si>
  <si>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</si>
  <si>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</si>
  <si>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</si>
  <si>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</si>
  <si>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</si>
  <si>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</si>
  <si>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</si>
  <si>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</si>
  <si>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</si>
  <si>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</si>
  <si>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</si>
  <si>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</si>
  <si>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</si>
  <si>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</si>
  <si>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</si>
  <si>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</si>
  <si>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</si>
  <si>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</si>
  <si>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</si>
  <si>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</si>
  <si>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</si>
  <si>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</si>
  <si>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</si>
  <si>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</si>
  <si>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</si>
  <si>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</si>
  <si>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</si>
  <si>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</si>
  <si>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</si>
  <si>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</si>
  <si>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</si>
  <si>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</si>
  <si>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</si>
  <si>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</si>
  <si>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</si>
  <si>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</si>
  <si>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</si>
  <si>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</si>
  <si>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</si>
  <si>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</si>
  <si>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</si>
  <si>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</si>
  <si>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</si>
  <si>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</si>
  <si>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</si>
  <si>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</si>
  <si>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</si>
  <si>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</si>
  <si>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</si>
  <si>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</si>
  <si>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</si>
  <si>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</si>
  <si>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</si>
  <si>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</si>
  <si>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</si>
  <si>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</si>
  <si>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</si>
  <si>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</si>
  <si>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</si>
  <si>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</si>
  <si>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</si>
  <si>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</si>
  <si>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</si>
  <si>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</si>
  <si>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</si>
  <si>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</si>
  <si>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</si>
  <si>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</si>
  <si>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</si>
  <si>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</si>
  <si>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</si>
  <si>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</si>
  <si>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</si>
  <si>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</si>
  <si>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</si>
  <si>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</si>
  <si>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</si>
  <si>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</si>
  <si>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</si>
  <si>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</si>
  <si>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</si>
  <si>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</si>
  <si>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</si>
  <si>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</si>
  <si>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</si>
  <si>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</si>
  <si>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</si>
  <si>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</si>
  <si>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</si>
  <si>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</si>
  <si>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</si>
  <si>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</si>
  <si>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</si>
  <si>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</si>
  <si>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</si>
  <si>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</si>
  <si>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</si>
  <si>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</si>
  <si>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</si>
  <si>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</si>
  <si>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</si>
  <si>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</si>
  <si>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</si>
  <si>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</si>
  <si>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</si>
  <si>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</si>
  <si>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</si>
  <si>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</si>
  <si>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</si>
  <si>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</si>
  <si>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</si>
  <si>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</si>
  <si>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</si>
  <si>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</si>
  <si>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</si>
  <si>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</si>
  <si>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</si>
  <si>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</si>
  <si>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</si>
  <si>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</si>
  <si>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</si>
  <si>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</si>
  <si>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</si>
  <si>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</si>
  <si>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</si>
  <si>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</si>
  <si>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</si>
  <si>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</si>
  <si>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</si>
  <si>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</si>
  <si>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</si>
  <si>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</si>
  <si>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</si>
  <si>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</si>
  <si>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</si>
  <si>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</si>
  <si>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</si>
  <si>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</si>
  <si>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</si>
  <si>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</si>
  <si>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</si>
  <si>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</si>
  <si>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</si>
  <si>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</si>
  <si>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</si>
  <si>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</si>
  <si>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</si>
  <si>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</si>
  <si>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</si>
  <si>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</si>
  <si>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</si>
  <si>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</si>
  <si>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</si>
  <si>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</si>
  <si>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</si>
  <si>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</si>
  <si>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</si>
  <si>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</si>
  <si>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</si>
  <si>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</si>
  <si>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</si>
  <si>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</si>
  <si>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</si>
  <si>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</si>
  <si>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</si>
  <si>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</si>
  <si>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</si>
  <si>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</si>
  <si>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</si>
  <si>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</si>
  <si>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</si>
  <si>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</si>
  <si>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</si>
  <si>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</si>
  <si>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</si>
  <si>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</si>
  <si>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</si>
  <si>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</si>
  <si>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</si>
  <si>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</si>
  <si>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</si>
  <si>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</si>
  <si>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</si>
  <si>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</si>
  <si>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</si>
  <si>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</si>
  <si>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</si>
  <si>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</si>
  <si>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</si>
  <si>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</si>
  <si>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</si>
  <si>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</si>
  <si>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</si>
  <si>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</si>
  <si>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</si>
  <si>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</si>
  <si>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</si>
  <si>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</si>
  <si>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</si>
  <si>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</si>
  <si>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</si>
  <si>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</si>
  <si>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</si>
  <si>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</si>
  <si>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</si>
  <si>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</si>
  <si>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</si>
  <si>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</si>
  <si>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</si>
  <si>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</si>
  <si>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</si>
  <si>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</si>
  <si>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</si>
  <si>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</si>
  <si>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</si>
  <si>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</si>
  <si>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</si>
  <si>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</si>
  <si>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</si>
  <si>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</si>
  <si>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</si>
  <si>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</si>
  <si>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</si>
  <si>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</si>
  <si>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</si>
  <si>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</si>
  <si>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</si>
  <si>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</si>
  <si>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</si>
  <si>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</si>
  <si>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</si>
  <si>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</si>
  <si>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</si>
  <si>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</si>
  <si>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</si>
  <si>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</si>
  <si>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</si>
  <si>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</si>
  <si>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</si>
  <si>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</si>
  <si>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</si>
  <si>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</si>
  <si>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</si>
  <si>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</si>
  <si>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</si>
  <si>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</si>
  <si>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</si>
  <si>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</si>
  <si>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</si>
  <si>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</si>
  <si>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</si>
  <si>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</si>
  <si>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</si>
  <si>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</si>
  <si>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</si>
  <si>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</si>
  <si>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</si>
  <si>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</si>
  <si>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</si>
  <si>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</si>
  <si>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</si>
  <si>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</si>
  <si>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</si>
  <si>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</si>
  <si>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</si>
  <si>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</si>
  <si>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</si>
  <si>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</si>
  <si>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</si>
  <si>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</si>
  <si>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</si>
  <si>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</si>
  <si>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</si>
  <si>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</si>
  <si>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</si>
  <si>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</si>
  <si>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</si>
  <si>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</si>
  <si>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</si>
  <si>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</si>
  <si>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</si>
  <si>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</si>
  <si>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</si>
  <si>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</si>
  <si>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</si>
  <si>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</si>
  <si>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</si>
  <si>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</si>
  <si>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</si>
  <si>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</si>
  <si>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</si>
  <si>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</si>
  <si>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</si>
  <si>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</si>
  <si>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</si>
  <si>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</si>
  <si>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</si>
  <si>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</si>
  <si>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</si>
  <si>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</si>
  <si>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</si>
  <si>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</si>
  <si>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</si>
  <si>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</si>
  <si>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</si>
  <si>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</si>
  <si>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</si>
  <si>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</si>
  <si>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</si>
  <si>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</si>
  <si>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</si>
  <si>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</si>
  <si>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</si>
  <si>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</si>
  <si>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</si>
  <si>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</si>
  <si>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</si>
  <si>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</si>
  <si>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</si>
  <si>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</si>
  <si>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</si>
  <si>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</si>
  <si>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</si>
  <si>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</si>
  <si>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</si>
  <si>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</si>
  <si>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</si>
  <si>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</si>
  <si>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</si>
  <si>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</si>
  <si>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</si>
  <si>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</si>
  <si>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</si>
  <si>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</si>
  <si>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</si>
  <si>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</si>
  <si>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</si>
  <si>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</si>
  <si>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</si>
  <si>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</si>
  <si>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</si>
  <si>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</si>
  <si>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</si>
  <si>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</si>
  <si>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</si>
  <si>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</si>
  <si>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</si>
  <si>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</si>
  <si>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</si>
  <si>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</si>
  <si>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</si>
  <si>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</si>
  <si>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</si>
  <si>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</si>
  <si>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</si>
  <si>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</si>
  <si>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</si>
  <si>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</si>
  <si>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</si>
  <si>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</si>
  <si>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</si>
  <si>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</si>
  <si>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</si>
  <si>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</si>
  <si>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</si>
  <si>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</si>
  <si>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</si>
  <si>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</si>
  <si>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</si>
  <si>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</si>
  <si>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</si>
  <si>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</si>
  <si>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</si>
  <si>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</si>
  <si>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</si>
  <si>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</si>
  <si>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</si>
  <si>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</si>
  <si>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</si>
  <si>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</si>
  <si>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</si>
  <si>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</si>
  <si>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</si>
  <si>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</si>
  <si>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</si>
  <si>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</si>
  <si>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</si>
  <si>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</si>
  <si>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</si>
  <si>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</si>
  <si>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</si>
  <si>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</si>
  <si>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</si>
  <si>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</si>
  <si>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</si>
  <si>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</si>
  <si>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</si>
  <si>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</si>
  <si>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</si>
  <si>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</si>
  <si>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</si>
  <si>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</si>
  <si>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</si>
  <si>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</si>
  <si>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</si>
  <si>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</si>
  <si>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</si>
  <si>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</si>
  <si>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</si>
  <si>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</si>
  <si>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</si>
  <si>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</si>
  <si>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</si>
  <si>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</si>
  <si>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</si>
  <si>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</si>
  <si>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</si>
  <si>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</si>
  <si>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</si>
  <si>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</si>
  <si>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</si>
  <si>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</si>
  <si>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</si>
  <si>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</si>
  <si>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</si>
  <si>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</si>
  <si>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</si>
  <si>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</si>
  <si>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</si>
  <si>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</si>
  <si>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</si>
  <si>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</si>
  <si>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</si>
  <si>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</si>
  <si>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</si>
  <si>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</si>
  <si>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</si>
  <si>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</si>
  <si>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</si>
  <si>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</si>
  <si>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</si>
  <si>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</si>
  <si>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</si>
  <si>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</si>
  <si>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</si>
  <si>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</si>
  <si>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</si>
  <si>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</si>
  <si>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</si>
  <si>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</si>
  <si>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</si>
  <si>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</si>
  <si>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</si>
  <si>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</si>
  <si>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</si>
  <si>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</si>
  <si>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</si>
  <si>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</si>
  <si>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</si>
  <si>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</si>
  <si>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</si>
  <si>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</si>
  <si>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</si>
  <si>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</si>
  <si>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</si>
  <si>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</si>
  <si>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</si>
  <si>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</si>
  <si>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</si>
  <si>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</si>
  <si>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</si>
  <si>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</si>
  <si>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</si>
  <si>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</si>
  <si>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</si>
  <si>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</si>
  <si>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</si>
  <si>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</si>
  <si>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</si>
  <si>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</si>
  <si>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</si>
  <si>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</si>
  <si>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</si>
  <si>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</si>
  <si>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</si>
  <si>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</si>
  <si>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</si>
  <si>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</si>
  <si>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</si>
  <si>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</si>
  <si>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</si>
  <si>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</si>
  <si>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</si>
  <si>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</si>
  <si>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</si>
  <si>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</si>
  <si>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</si>
  <si>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</si>
  <si>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</si>
  <si>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</si>
  <si>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</si>
  <si>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</si>
  <si>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</si>
  <si>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</si>
  <si>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</si>
  <si>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</si>
  <si>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</si>
  <si>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</si>
  <si>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</si>
  <si>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</si>
  <si>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</si>
  <si>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</si>
  <si>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</si>
  <si>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</si>
  <si>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</si>
  <si>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</si>
  <si>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</si>
  <si>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</si>
  <si>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</si>
  <si>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</si>
  <si>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</si>
  <si>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</si>
  <si>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</si>
  <si>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</si>
  <si>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</si>
  <si>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</si>
  <si>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</si>
  <si>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</si>
  <si>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</si>
  <si>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</si>
  <si>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</si>
  <si>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</si>
  <si>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</si>
  <si>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</si>
  <si>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</si>
  <si>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</si>
  <si>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</si>
  <si>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</si>
  <si>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</si>
  <si>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</si>
  <si>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</si>
  <si>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</si>
  <si>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</si>
  <si>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</si>
  <si>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</si>
  <si>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</si>
  <si>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</si>
  <si>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</si>
  <si>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</si>
  <si>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</si>
  <si>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</si>
  <si>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</si>
  <si>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</si>
  <si>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</si>
  <si>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</si>
  <si>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</si>
  <si>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</si>
  <si>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</si>
  <si>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</si>
  <si>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</si>
  <si>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</si>
  <si>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</si>
  <si>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</si>
  <si>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</si>
  <si>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</si>
  <si>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</si>
  <si>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</si>
  <si>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</si>
  <si>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</si>
  <si>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</si>
  <si>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</si>
  <si>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</si>
  <si>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</si>
  <si>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</si>
  <si>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</si>
  <si>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</si>
  <si>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</si>
  <si>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</si>
  <si>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</si>
  <si>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</si>
  <si>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</si>
  <si>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</si>
  <si>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</si>
  <si>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</si>
  <si>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</si>
  <si>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</si>
  <si>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</si>
  <si>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</si>
  <si>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</si>
  <si>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</si>
  <si>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</si>
  <si>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</si>
  <si>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</si>
  <si>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</si>
  <si>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</si>
  <si>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</si>
  <si>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</si>
  <si>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</si>
  <si>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</si>
  <si>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</si>
  <si>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</si>
  <si>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</si>
  <si>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</si>
  <si>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</si>
  <si>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</si>
  <si>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</si>
  <si>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</si>
  <si>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</si>
  <si>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</si>
  <si>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</si>
  <si>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</si>
  <si>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</si>
  <si>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</si>
  <si>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</si>
  <si>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</si>
  <si>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</si>
  <si>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</si>
  <si>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</si>
  <si>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</si>
  <si>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</si>
  <si>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</si>
  <si>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</si>
  <si>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</si>
  <si>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</si>
  <si>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</si>
  <si>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</si>
  <si>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</si>
  <si>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</si>
  <si>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</si>
  <si>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</si>
  <si>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</si>
  <si>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</si>
  <si>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</si>
  <si>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</si>
  <si>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</si>
  <si>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</si>
  <si>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</si>
  <si>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</si>
  <si>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</si>
  <si>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</si>
  <si>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</si>
  <si>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</si>
  <si>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</si>
  <si>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</si>
  <si>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</si>
  <si>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</si>
  <si>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</si>
  <si>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</si>
  <si>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</si>
  <si>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</si>
  <si>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</si>
  <si>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</si>
  <si>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</si>
  <si>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</si>
  <si>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</si>
  <si>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</si>
  <si>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</si>
  <si>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</si>
  <si>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</si>
  <si>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</si>
  <si>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</si>
  <si>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</si>
  <si>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</si>
  <si>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</si>
  <si>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</si>
  <si>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</si>
  <si>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</si>
  <si>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</si>
  <si>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</si>
  <si>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</si>
  <si>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</si>
  <si>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</si>
  <si>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</si>
  <si>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</si>
  <si>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</si>
  <si>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</si>
  <si>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</si>
  <si>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</si>
  <si>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</si>
  <si>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</si>
  <si>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</si>
  <si>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</si>
  <si>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</si>
  <si>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</si>
  <si>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</si>
  <si>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</si>
  <si>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</si>
  <si>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</si>
  <si>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</si>
  <si>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</si>
  <si>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</si>
  <si>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</si>
  <si>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</si>
  <si>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</si>
  <si>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</si>
  <si>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</si>
  <si>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</si>
  <si>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</si>
  <si>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</si>
  <si>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</si>
  <si>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</si>
  <si>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</si>
  <si>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</si>
  <si>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</si>
  <si>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</si>
  <si>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</si>
  <si>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</si>
  <si>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</si>
  <si>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</si>
  <si>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</si>
  <si>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</si>
  <si>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</si>
  <si>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</si>
  <si>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</si>
  <si>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</si>
  <si>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</si>
  <si>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</si>
  <si>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</si>
  <si>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</si>
  <si>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</si>
  <si>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</si>
  <si>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</si>
  <si>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</si>
  <si>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</si>
  <si>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</si>
  <si>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</si>
  <si>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</si>
  <si>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</si>
  <si>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</si>
  <si>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</si>
  <si>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</si>
  <si>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</si>
  <si>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</si>
  <si>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</si>
  <si>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</si>
  <si>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</si>
  <si>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</si>
  <si>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</si>
  <si>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</si>
  <si>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</si>
  <si>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</si>
  <si>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</si>
  <si>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</si>
  <si>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</si>
  <si>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</si>
  <si>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</si>
  <si>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</si>
  <si>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</si>
  <si>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</si>
  <si>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</si>
  <si>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</si>
  <si>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</si>
  <si>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</si>
  <si>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</si>
  <si>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</si>
  <si>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</si>
  <si>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</si>
  <si>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</si>
  <si>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</si>
  <si>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</si>
  <si>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</si>
  <si>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</si>
  <si>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</si>
  <si>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</si>
  <si>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</si>
  <si>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</si>
  <si>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</si>
  <si>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</si>
  <si>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</si>
  <si>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</si>
  <si>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</si>
  <si>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</si>
  <si>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</si>
  <si>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</si>
  <si>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</si>
  <si>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</si>
  <si>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</si>
  <si>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</si>
  <si>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</si>
  <si>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</si>
  <si>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</si>
  <si>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</si>
  <si>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</si>
  <si>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</si>
  <si>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</si>
  <si>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</si>
  <si>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</si>
  <si>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</si>
  <si>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</si>
  <si>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</si>
  <si>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</si>
  <si>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</si>
  <si>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</si>
  <si>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</si>
  <si>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</si>
  <si>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</si>
  <si>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</si>
  <si>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</si>
  <si>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</si>
  <si>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</si>
  <si>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</si>
  <si>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</si>
  <si>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</si>
  <si>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</si>
  <si>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</si>
  <si>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</si>
  <si>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</si>
  <si>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</si>
  <si>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</si>
  <si>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</si>
  <si>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</si>
  <si>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</si>
  <si>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</si>
  <si>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</si>
  <si>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</si>
  <si>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</si>
  <si>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</si>
  <si>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</si>
  <si>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</si>
  <si>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</si>
  <si>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</si>
  <si>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</si>
  <si>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</si>
  <si>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</si>
  <si>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</si>
  <si>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</si>
  <si>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</si>
  <si>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</si>
  <si>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</si>
  <si>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</si>
  <si>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</si>
  <si>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</si>
  <si>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</si>
  <si>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</si>
  <si>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</si>
  <si>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</si>
  <si>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</si>
  <si>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</si>
  <si>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</si>
  <si>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</si>
  <si>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</si>
  <si>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</si>
  <si>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</si>
  <si>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</si>
  <si>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</si>
  <si>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</si>
  <si>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</si>
  <si>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</si>
  <si>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</si>
  <si>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</si>
  <si>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</si>
  <si>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</si>
  <si>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</si>
  <si>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</si>
  <si>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</si>
  <si>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</si>
  <si>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</si>
  <si>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</si>
  <si>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</si>
  <si>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</si>
  <si>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</si>
  <si>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</si>
  <si>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</si>
  <si>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</si>
  <si>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</si>
  <si>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</si>
  <si>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</si>
  <si>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</si>
  <si>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</si>
  <si>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</si>
  <si>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</si>
  <si>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</si>
  <si>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</si>
  <si>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</si>
  <si>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</si>
  <si>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</si>
  <si>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</si>
  <si>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</si>
  <si>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</si>
  <si>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</si>
  <si>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</si>
  <si>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</si>
  <si>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</si>
  <si>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</si>
  <si>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</si>
  <si>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</si>
  <si>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</si>
  <si>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</si>
  <si>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</si>
  <si>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</si>
  <si>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</si>
  <si>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</si>
  <si>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</si>
  <si>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</si>
  <si>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</si>
  <si>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</si>
  <si>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</si>
  <si>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</si>
  <si>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</si>
  <si>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</si>
  <si>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</si>
  <si>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</si>
  <si>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</si>
  <si>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</si>
  <si>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</si>
  <si>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</si>
  <si>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</si>
  <si>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</si>
  <si>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</si>
  <si>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</si>
  <si>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</si>
  <si>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</si>
  <si>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</si>
  <si>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</si>
  <si>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</si>
  <si>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</si>
  <si>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</si>
  <si>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</si>
  <si>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</si>
  <si>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</si>
  <si>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</si>
  <si>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</si>
  <si>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</si>
  <si>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</si>
  <si>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</si>
  <si>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</si>
  <si>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</si>
  <si>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</si>
  <si>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</si>
  <si>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</si>
  <si>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</si>
  <si>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</si>
  <si>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</si>
  <si>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</si>
  <si>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</si>
  <si>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</si>
  <si>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</si>
  <si>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</si>
  <si>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</si>
  <si>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</si>
  <si>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</si>
  <si>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</si>
  <si>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</si>
  <si>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</si>
  <si>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</si>
  <si>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</si>
  <si>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</si>
  <si>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</si>
  <si>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</si>
  <si>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</si>
  <si>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</si>
  <si>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</si>
  <si>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</si>
  <si>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</si>
  <si>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</si>
  <si>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</si>
  <si>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</si>
  <si>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</si>
  <si>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</si>
  <si>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</si>
  <si>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</si>
  <si>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</si>
  <si>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</si>
  <si>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</si>
  <si>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</si>
  <si>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</si>
  <si>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</si>
  <si>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</si>
  <si>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</si>
  <si>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</si>
  <si>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</si>
  <si>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</si>
  <si>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</si>
  <si>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</si>
  <si>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</si>
  <si>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</si>
  <si>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</si>
  <si>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</si>
  <si>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</si>
  <si>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</si>
  <si>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</si>
  <si>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</si>
  <si>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</si>
  <si>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</si>
  <si>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</si>
  <si>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</si>
  <si>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</si>
  <si>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</si>
  <si>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</si>
  <si>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</si>
  <si>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</si>
  <si>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</si>
  <si>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</si>
  <si>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</si>
  <si>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</si>
  <si>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</si>
  <si>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</si>
  <si>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</si>
  <si>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</si>
  <si>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</si>
  <si>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</si>
  <si>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</si>
  <si>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</si>
  <si>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</si>
  <si>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</si>
  <si>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</si>
  <si>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</si>
  <si>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</si>
  <si>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</si>
  <si>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</si>
  <si>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</si>
  <si>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</si>
  <si>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</si>
  <si>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</si>
  <si>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</si>
  <si>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</si>
  <si>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</si>
  <si>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</si>
  <si>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</si>
  <si>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</si>
  <si>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</si>
  <si>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</si>
  <si>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</si>
  <si>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</si>
  <si>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</si>
  <si>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</si>
  <si>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</si>
  <si>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</si>
  <si>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</si>
  <si>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</si>
  <si>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</si>
  <si>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</si>
  <si>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</si>
  <si>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</si>
  <si>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</si>
  <si>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</si>
  <si>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</si>
  <si>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</si>
  <si>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</si>
  <si>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</si>
  <si>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</si>
  <si>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</si>
  <si>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</si>
  <si>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</si>
  <si>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</si>
  <si>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</si>
  <si>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</si>
  <si>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</si>
  <si>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</si>
  <si>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</si>
  <si>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</si>
  <si>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</si>
  <si>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</si>
  <si>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</si>
  <si>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</si>
  <si>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</si>
  <si>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</si>
  <si>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</si>
  <si>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</si>
  <si>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</si>
  <si>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</si>
  <si>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</si>
  <si>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</si>
  <si>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</si>
  <si>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</si>
  <si>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</si>
  <si>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</si>
  <si>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</si>
  <si>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</si>
  <si>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</si>
  <si>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</si>
  <si>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</si>
  <si>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</si>
  <si>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</si>
  <si>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</si>
  <si>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</si>
  <si>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</si>
  <si>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</si>
  <si>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</si>
  <si>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</si>
  <si>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</si>
  <si>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</si>
  <si>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</si>
  <si>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</si>
  <si>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</si>
  <si>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</si>
  <si>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</si>
  <si>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</si>
  <si>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</si>
  <si>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</si>
  <si>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</si>
  <si>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</si>
  <si>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</si>
  <si>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</si>
  <si>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</si>
  <si>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</si>
  <si>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</si>
  <si>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</si>
  <si>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</si>
  <si>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</si>
  <si>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</si>
  <si>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</si>
  <si>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</si>
  <si>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</si>
  <si>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</si>
  <si>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</si>
  <si>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</si>
  <si>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</si>
  <si>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</si>
  <si>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</si>
  <si>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</si>
  <si>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</si>
  <si>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</si>
  <si>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</si>
  <si>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</si>
  <si>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</si>
  <si>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</si>
  <si>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</si>
  <si>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</si>
  <si>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</si>
  <si>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</si>
  <si>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</si>
  <si>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</si>
  <si>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</si>
  <si>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</si>
  <si>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</si>
  <si>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</si>
  <si>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</si>
  <si>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</si>
  <si>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</si>
  <si>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</si>
  <si>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</si>
  <si>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</si>
  <si>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</si>
  <si>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</si>
  <si>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</si>
  <si>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</si>
  <si>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</si>
  <si>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</si>
  <si>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</si>
  <si>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</si>
  <si>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</si>
  <si>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</si>
  <si>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</si>
  <si>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</si>
  <si>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</si>
  <si>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</si>
  <si>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</si>
  <si>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</si>
  <si>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</si>
  <si>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</si>
  <si>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</si>
  <si>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</si>
  <si>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</si>
  <si>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</si>
  <si>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</si>
  <si>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</si>
  <si>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</si>
  <si>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</si>
  <si>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</si>
  <si>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</si>
  <si>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</si>
  <si>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</si>
  <si>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</si>
  <si>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</si>
  <si>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</si>
  <si>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</si>
  <si>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</si>
  <si>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</si>
  <si>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</si>
  <si>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</si>
  <si>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</si>
  <si>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</si>
  <si>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</si>
  <si>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</si>
  <si>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</si>
  <si>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</si>
  <si>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</si>
  <si>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</si>
  <si>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</si>
  <si>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</si>
  <si>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</si>
  <si>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</si>
  <si>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</si>
  <si>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</si>
  <si>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</si>
  <si>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</si>
  <si>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</si>
  <si>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</si>
  <si>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</si>
  <si>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</si>
  <si>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</si>
  <si>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</si>
  <si>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</si>
  <si>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</si>
  <si>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</si>
  <si>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</si>
  <si>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</si>
  <si>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</si>
  <si>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</si>
  <si>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</si>
  <si>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</si>
  <si>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</si>
  <si>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</si>
  <si>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</si>
  <si>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</si>
  <si>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</si>
  <si>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</si>
  <si>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</si>
  <si>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</si>
  <si>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</si>
  <si>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</si>
  <si>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</si>
  <si>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</si>
  <si>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</si>
  <si>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</si>
  <si>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</si>
  <si>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</si>
  <si>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</si>
  <si>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</si>
  <si>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</si>
  <si>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</si>
  <si>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</si>
  <si>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</si>
  <si>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</si>
  <si>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</si>
  <si>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</si>
  <si>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</si>
  <si>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</si>
  <si>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</si>
  <si>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</si>
  <si>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</si>
  <si>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</si>
  <si>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</si>
  <si>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</si>
  <si>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</si>
  <si>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</si>
  <si>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</si>
  <si>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</si>
  <si>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</si>
  <si>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</si>
  <si>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</si>
  <si>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</si>
  <si>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</si>
  <si>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</si>
  <si>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</si>
  <si>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</si>
  <si>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</si>
  <si>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</si>
  <si>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</si>
  <si>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</si>
  <si>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</si>
  <si>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</si>
  <si>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</si>
  <si>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</si>
  <si>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</si>
  <si>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</si>
  <si>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</si>
  <si>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</si>
  <si>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</si>
  <si>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</si>
  <si>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</si>
  <si>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</si>
  <si>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</si>
  <si>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</si>
  <si>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</si>
  <si>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</si>
  <si>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</si>
  <si>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</si>
  <si>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</si>
  <si>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</si>
  <si>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</si>
  <si>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</si>
  <si>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</si>
  <si>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</si>
  <si>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</si>
  <si>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</si>
  <si>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</si>
  <si>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</si>
  <si>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</si>
  <si>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</si>
  <si>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</si>
  <si>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</si>
  <si>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</si>
  <si>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</si>
  <si>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</si>
  <si>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</si>
  <si>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</si>
  <si>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</si>
  <si>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</si>
  <si>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</si>
  <si>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</si>
  <si>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</si>
  <si>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</si>
  <si>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</si>
  <si>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</si>
  <si>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</si>
  <si>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</si>
  <si>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</si>
  <si>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</si>
  <si>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</si>
  <si>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</si>
  <si>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</si>
  <si>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</si>
  <si>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</si>
  <si>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</si>
  <si>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</si>
  <si>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</si>
  <si>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</si>
  <si>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</si>
  <si>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</si>
  <si>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</si>
  <si>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</si>
  <si>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</si>
  <si>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</si>
  <si>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</si>
  <si>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</si>
  <si>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</si>
  <si>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</si>
  <si>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</si>
  <si>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</si>
  <si>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</si>
  <si>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</si>
  <si>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</si>
  <si>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</si>
  <si>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</si>
  <si>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</si>
  <si>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</si>
  <si>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</si>
  <si>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</si>
  <si>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</si>
  <si>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</si>
  <si>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</si>
  <si>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</si>
  <si>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</si>
  <si>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</si>
  <si>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</si>
  <si>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</si>
  <si>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</si>
  <si>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</si>
  <si>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</si>
  <si>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</si>
  <si>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</si>
  <si>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</si>
  <si>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</si>
  <si>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</si>
  <si>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</si>
  <si>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</si>
  <si>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</si>
  <si>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</si>
  <si>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</si>
  <si>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</si>
  <si>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</si>
  <si>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</si>
  <si>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</si>
  <si>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</si>
  <si>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</si>
  <si>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</si>
  <si>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</si>
  <si>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</si>
  <si>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</si>
  <si>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</si>
  <si>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</si>
  <si>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</si>
  <si>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</si>
  <si>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</si>
  <si>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</si>
  <si>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</si>
  <si>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</si>
  <si>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</si>
  <si>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</si>
  <si>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</si>
  <si>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</si>
  <si>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</si>
  <si>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</si>
  <si>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</si>
  <si>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</si>
  <si>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</si>
  <si>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</si>
  <si>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</si>
  <si>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</si>
  <si>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</si>
  <si>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</si>
  <si>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</si>
  <si>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</si>
  <si>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</si>
  <si>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</si>
  <si>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</si>
  <si>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</si>
  <si>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</si>
  <si>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</si>
  <si>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</si>
  <si>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</si>
  <si>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</si>
  <si>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</si>
  <si>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</si>
  <si>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</si>
  <si>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</si>
  <si>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</si>
  <si>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</si>
  <si>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</si>
  <si>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</si>
  <si>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</si>
  <si>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</si>
  <si>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</si>
  <si>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</si>
  <si>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</si>
  <si>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</si>
  <si>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</si>
  <si>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</si>
  <si>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</si>
  <si>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</si>
  <si>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</si>
  <si>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</si>
  <si>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</si>
  <si>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</si>
  <si>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</si>
  <si>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</si>
  <si>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</si>
  <si>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</si>
  <si>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</si>
  <si>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</si>
  <si>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</si>
  <si>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</si>
  <si>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</si>
  <si>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</si>
  <si>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</si>
  <si>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</si>
  <si>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</si>
  <si>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</si>
  <si>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</si>
  <si>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</si>
  <si>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</si>
  <si>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</si>
  <si>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</si>
  <si>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</si>
  <si>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</si>
  <si>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</si>
  <si>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</si>
  <si>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</si>
  <si>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</si>
  <si>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</si>
  <si>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</si>
  <si>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</si>
  <si>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</si>
  <si>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</si>
  <si>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</si>
  <si>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</si>
  <si>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</si>
  <si>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</si>
  <si>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</si>
  <si>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</si>
  <si>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</si>
  <si>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</si>
  <si>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</si>
  <si>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</si>
  <si>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</si>
  <si>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</si>
  <si>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</si>
  <si>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</si>
  <si>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</si>
  <si>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</si>
  <si>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</si>
  <si>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</si>
  <si>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</si>
  <si>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</si>
  <si>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</si>
  <si>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</si>
  <si>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</si>
  <si>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</si>
  <si>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</si>
  <si>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</si>
  <si>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</si>
  <si>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</si>
  <si>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</si>
  <si>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</si>
  <si>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</si>
  <si>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</si>
  <si>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</si>
  <si>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</si>
  <si>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</si>
  <si>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</si>
  <si>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</si>
  <si>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</si>
  <si>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</si>
  <si>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</si>
  <si>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</si>
  <si>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</si>
  <si>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</si>
  <si>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</si>
  <si>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</si>
  <si>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</si>
  <si>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</si>
  <si>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</si>
  <si>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</si>
  <si>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</si>
  <si>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</si>
  <si>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</si>
  <si>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</si>
  <si>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</si>
  <si>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</si>
  <si>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</si>
  <si>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</si>
  <si>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</si>
  <si>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</si>
  <si>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</si>
  <si>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</si>
  <si>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</si>
  <si>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</si>
  <si>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</si>
  <si>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</si>
  <si>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</si>
  <si>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</si>
  <si>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</si>
  <si>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</si>
  <si>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</si>
  <si>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</si>
  <si>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</si>
  <si>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</si>
  <si>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</si>
  <si>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</si>
  <si>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</si>
  <si>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</si>
  <si>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</si>
  <si>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</si>
  <si>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</si>
  <si>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</si>
  <si>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</si>
  <si>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</si>
  <si>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</si>
  <si>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</si>
  <si>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</si>
  <si>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</si>
  <si>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</si>
  <si>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</si>
  <si>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</si>
  <si>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</si>
  <si>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</si>
  <si>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</si>
  <si>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</si>
  <si>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</si>
  <si>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</si>
  <si>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</si>
  <si>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</si>
  <si>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</si>
  <si>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</si>
  <si>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</si>
  <si>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</si>
  <si>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</si>
  <si>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</si>
  <si>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</si>
  <si>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</si>
  <si>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</si>
  <si>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</si>
  <si>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</si>
  <si>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</si>
  <si>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</si>
  <si>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</si>
  <si>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</si>
  <si>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</si>
  <si>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</si>
  <si>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</si>
  <si>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</si>
  <si>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</si>
  <si>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</si>
  <si>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</si>
  <si>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</si>
  <si>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</si>
  <si>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</si>
  <si>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</si>
  <si>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</si>
  <si>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</si>
  <si>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</si>
  <si>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</si>
  <si>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</si>
  <si>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</si>
  <si>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</si>
  <si>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</si>
  <si>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</si>
  <si>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</si>
  <si>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</si>
  <si>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</si>
  <si>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</si>
  <si>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</si>
  <si>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</si>
  <si>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</si>
  <si>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</si>
  <si>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</si>
  <si>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</si>
  <si>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</si>
  <si>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</si>
  <si>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</si>
  <si>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</si>
  <si>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</si>
  <si>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</si>
  <si>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</si>
  <si>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</si>
  <si>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</si>
  <si>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</si>
  <si>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</si>
  <si>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</si>
  <si>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</si>
  <si>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</si>
  <si>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</si>
  <si>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</si>
  <si>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</si>
  <si>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</si>
  <si>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</si>
  <si>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</si>
  <si>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</si>
  <si>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</si>
  <si>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</si>
  <si>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</si>
  <si>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</si>
  <si>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</si>
  <si>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</si>
  <si>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</si>
  <si>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</si>
  <si>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</si>
  <si>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</si>
  <si>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</si>
  <si>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</si>
  <si>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</si>
  <si>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</si>
  <si>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</si>
  <si>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</si>
  <si>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</si>
  <si>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</si>
  <si>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</si>
  <si>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</si>
  <si>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</si>
  <si>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</si>
  <si>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</si>
  <si>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</si>
  <si>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</si>
  <si>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</si>
  <si>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</si>
  <si>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</si>
  <si>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</si>
  <si>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</si>
  <si>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</si>
  <si>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</si>
  <si>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</si>
  <si>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</si>
  <si>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</si>
  <si>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</si>
  <si>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</si>
  <si>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</si>
  <si>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</si>
  <si>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</si>
  <si>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</si>
  <si>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</si>
  <si>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</si>
  <si>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</si>
  <si>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</si>
  <si>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</si>
  <si>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</si>
  <si>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</si>
  <si>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</si>
  <si>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</si>
  <si>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</si>
  <si>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</si>
  <si>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</si>
  <si>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</si>
  <si>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</si>
  <si>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</si>
  <si>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</si>
  <si>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</si>
  <si>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</si>
  <si>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</si>
  <si>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</si>
  <si>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</si>
  <si>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</si>
  <si>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</si>
  <si>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</si>
  <si>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</si>
  <si>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</si>
  <si>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</si>
  <si>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</si>
  <si>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</si>
  <si>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</si>
  <si>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</si>
  <si>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</si>
  <si>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</si>
  <si>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</si>
  <si>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</si>
  <si>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</si>
  <si>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</si>
  <si>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</si>
  <si>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</si>
  <si>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</si>
  <si>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</si>
  <si>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</si>
  <si>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</si>
  <si>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</si>
  <si>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</si>
  <si>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</si>
  <si>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</si>
  <si>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</si>
  <si>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</si>
  <si>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</si>
  <si>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</si>
  <si>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</si>
  <si>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</si>
  <si>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</si>
  <si>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</si>
  <si>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</si>
  <si>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</si>
  <si>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</si>
  <si>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</si>
  <si>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</si>
  <si>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</si>
  <si>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</si>
  <si>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</si>
  <si>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</si>
  <si>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</si>
  <si>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</si>
  <si>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</si>
  <si>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</si>
  <si>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</si>
  <si>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</si>
  <si>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</si>
  <si>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</si>
  <si>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</si>
  <si>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</si>
  <si>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</si>
  <si>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</si>
  <si>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</si>
  <si>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</si>
  <si>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</si>
  <si>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</si>
  <si>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</si>
  <si>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</si>
  <si>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</si>
  <si>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</si>
  <si>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</si>
  <si>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</si>
  <si>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</si>
  <si>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</si>
  <si>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</si>
  <si>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</si>
  <si>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</si>
  <si>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</si>
  <si>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</si>
  <si>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</si>
  <si>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</si>
  <si>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</si>
  <si>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</si>
  <si>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</si>
  <si>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</si>
  <si>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</si>
  <si>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</si>
  <si>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</si>
  <si>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</si>
  <si>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</si>
  <si>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</si>
  <si>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</si>
  <si>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</si>
  <si>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</si>
  <si>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</si>
  <si>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</si>
  <si>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</si>
  <si>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</si>
  <si>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</si>
  <si>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</si>
  <si>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</si>
  <si>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</si>
  <si>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</si>
  <si>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</si>
  <si>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</si>
  <si>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</si>
  <si>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</si>
  <si>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</si>
  <si>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</si>
  <si>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</si>
  <si>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</si>
  <si>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</si>
  <si>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</si>
  <si>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</si>
  <si>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</si>
  <si>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</si>
  <si>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</si>
  <si>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</si>
  <si>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</si>
  <si>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</si>
  <si>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</si>
  <si>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</si>
  <si>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</si>
  <si>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</si>
  <si>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</si>
  <si>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</si>
  <si>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</si>
  <si>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</si>
  <si>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</si>
  <si>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</si>
  <si>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</si>
  <si>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</si>
  <si>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</si>
  <si>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</si>
  <si>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</si>
  <si>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</si>
  <si>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</si>
  <si>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</si>
  <si>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</si>
  <si>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</si>
  <si>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</si>
  <si>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</si>
  <si>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</si>
  <si>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</si>
  <si>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</si>
  <si>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</si>
  <si>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</si>
  <si>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</si>
  <si>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</si>
  <si>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</si>
  <si>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</si>
  <si>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</si>
  <si>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</si>
  <si>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</si>
  <si>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</si>
  <si>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</si>
  <si>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</si>
  <si>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</si>
  <si>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</si>
  <si>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</si>
  <si>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</si>
  <si>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</si>
  <si>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</si>
  <si>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</si>
  <si>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</si>
  <si>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</si>
  <si>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</si>
  <si>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</si>
  <si>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</si>
  <si>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</si>
  <si>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</si>
  <si>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</si>
  <si>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</si>
  <si>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</si>
  <si>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</si>
  <si>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</si>
  <si>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</si>
  <si>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</si>
  <si>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</si>
  <si>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</si>
  <si>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</si>
  <si>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</si>
  <si>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</si>
  <si>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</si>
  <si>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</si>
  <si>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</si>
  <si>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</si>
  <si>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</si>
  <si>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</si>
  <si>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</si>
  <si>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</si>
  <si>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</si>
  <si>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</si>
  <si>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</si>
  <si>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</si>
  <si>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</si>
  <si>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</si>
  <si>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</si>
  <si>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</si>
  <si>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</si>
  <si>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</si>
  <si>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</si>
  <si>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</si>
  <si>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</si>
  <si>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</si>
  <si>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</si>
  <si>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</si>
  <si>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</si>
  <si>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</si>
  <si>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</si>
  <si>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</si>
  <si>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</si>
  <si>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</si>
  <si>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</si>
  <si>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</si>
  <si>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</si>
  <si>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</si>
  <si>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</si>
  <si>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</si>
  <si>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</si>
  <si>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</si>
  <si>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</si>
  <si>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</si>
  <si>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</si>
  <si>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</si>
  <si>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</si>
  <si>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</si>
  <si>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</si>
  <si>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</si>
  <si>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</si>
  <si>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</si>
  <si>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</si>
  <si>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</si>
  <si>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</si>
  <si>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</si>
  <si>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</si>
  <si>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</si>
  <si>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</si>
  <si>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</si>
  <si>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</si>
  <si>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</si>
  <si>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</si>
  <si>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</si>
  <si>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</si>
  <si>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</si>
  <si>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</si>
  <si>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</si>
  <si>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</si>
  <si>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</si>
  <si>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</si>
  <si>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</si>
  <si>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</si>
  <si>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</si>
  <si>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</si>
  <si>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</si>
  <si>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</si>
  <si>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</si>
  <si>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</si>
  <si>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</si>
  <si>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</si>
  <si>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</si>
  <si>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</si>
  <si>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</si>
  <si>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</si>
  <si>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</si>
  <si>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</si>
  <si>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</si>
  <si>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</si>
  <si>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</si>
  <si>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</si>
  <si>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</si>
  <si>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</si>
  <si>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</si>
  <si>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</si>
  <si>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</si>
  <si>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</si>
  <si>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</si>
  <si>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</si>
  <si>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</si>
  <si>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</si>
  <si>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</si>
  <si>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</si>
  <si>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</si>
  <si>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</si>
  <si>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</si>
  <si>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</si>
  <si>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</si>
  <si>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</si>
  <si>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</si>
  <si>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</si>
  <si>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</si>
  <si>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</si>
  <si>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</si>
  <si>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</si>
  <si>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</si>
  <si>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</si>
  <si>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</si>
  <si>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</si>
  <si>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</si>
  <si>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</si>
  <si>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</si>
  <si>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</si>
  <si>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</si>
  <si>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</si>
  <si>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</si>
  <si>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</si>
  <si>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</si>
  <si>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</si>
  <si>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</si>
  <si>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</si>
  <si>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</si>
  <si>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</si>
  <si>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</si>
  <si>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</si>
  <si>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</si>
  <si>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</si>
  <si>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</si>
  <si>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</si>
  <si>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</si>
  <si>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</si>
  <si>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</si>
  <si>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</si>
  <si>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</si>
  <si>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</si>
  <si>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</si>
  <si>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</si>
  <si>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</si>
  <si>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</si>
  <si>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</si>
  <si>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</si>
  <si>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</si>
  <si>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</si>
  <si>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</si>
  <si>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</si>
  <si>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</si>
  <si>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</si>
  <si>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</si>
  <si>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</si>
  <si>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</si>
  <si>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</si>
  <si>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</si>
  <si>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</si>
  <si>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</si>
  <si>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</si>
  <si>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</si>
  <si>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</si>
  <si>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</si>
  <si>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</si>
  <si>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</si>
  <si>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</si>
  <si>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</si>
  <si>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</si>
  <si>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</si>
  <si>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</si>
  <si>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</si>
  <si>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</si>
  <si>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</si>
  <si>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</si>
  <si>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</si>
  <si>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</si>
  <si>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</si>
  <si>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</si>
  <si>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</si>
  <si>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</si>
  <si>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</si>
  <si>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</si>
  <si>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</si>
  <si>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</si>
  <si>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</si>
  <si>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</si>
  <si>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</si>
  <si>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</si>
  <si>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</si>
  <si>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</si>
  <si>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</si>
  <si>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</si>
  <si>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</si>
  <si>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</si>
  <si>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</si>
  <si>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</si>
  <si>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</si>
  <si>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</si>
  <si>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</si>
  <si>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</si>
  <si>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</si>
  <si>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</si>
  <si>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</si>
  <si>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</si>
  <si>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</si>
  <si>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</si>
  <si>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</si>
  <si>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</si>
  <si>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</si>
  <si>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</si>
  <si>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</si>
  <si>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</si>
  <si>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</si>
  <si>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</si>
  <si>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</si>
  <si>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</si>
  <si>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</si>
  <si>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</si>
  <si>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</si>
  <si>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</si>
  <si>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</si>
  <si>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</si>
  <si>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</si>
  <si>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</si>
  <si>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</si>
  <si>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</si>
  <si>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</si>
  <si>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</si>
  <si>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</si>
  <si>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</si>
  <si>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</si>
  <si>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</si>
  <si>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</si>
  <si>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</si>
  <si>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</si>
  <si>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</si>
  <si>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</si>
  <si>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</si>
  <si>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</si>
  <si>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</si>
  <si>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</si>
  <si>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</si>
  <si>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</si>
  <si>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</si>
  <si>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</si>
  <si>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</si>
  <si>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</si>
  <si>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</si>
  <si>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</si>
  <si>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</si>
  <si>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</si>
  <si>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</si>
  <si>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</si>
  <si>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</si>
  <si>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</si>
  <si>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</si>
  <si>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</si>
  <si>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</si>
  <si>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</si>
  <si>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</si>
  <si>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</si>
  <si>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</si>
  <si>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</si>
  <si>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</si>
  <si>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</si>
  <si>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</si>
  <si>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</si>
  <si>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</si>
  <si>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</si>
  <si>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</si>
  <si>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</si>
  <si>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</si>
  <si>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</si>
  <si>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</si>
  <si>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</si>
  <si>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</si>
  <si>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</si>
  <si>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</si>
  <si>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</si>
  <si>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</si>
  <si>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</si>
  <si>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</si>
  <si>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</si>
  <si>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</si>
  <si>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</si>
  <si>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</si>
  <si>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</si>
  <si>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</si>
  <si>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</si>
  <si>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</si>
  <si>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</si>
  <si>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</si>
  <si>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</si>
  <si>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</si>
  <si>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</si>
  <si>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</si>
  <si>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</si>
  <si>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</si>
  <si>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</si>
  <si>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</si>
  <si>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</si>
  <si>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</si>
  <si>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</si>
  <si>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</si>
  <si>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</si>
  <si>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</si>
  <si>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</si>
  <si>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</si>
  <si>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</si>
  <si>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</si>
  <si>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</si>
  <si>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</si>
  <si>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</si>
  <si>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</si>
  <si>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</si>
  <si>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</si>
  <si>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</si>
  <si>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</si>
  <si>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</si>
  <si>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</si>
  <si>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</si>
  <si>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</si>
  <si>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</si>
  <si>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</si>
  <si>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</si>
  <si>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</si>
  <si>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</si>
  <si>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</si>
  <si>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</si>
  <si>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</si>
  <si>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</si>
  <si>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</si>
  <si>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</si>
  <si>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</si>
  <si>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</si>
  <si>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</si>
  <si>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</si>
  <si>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</si>
  <si>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</si>
  <si>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</si>
  <si>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</si>
  <si>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</si>
  <si>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</si>
  <si>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</si>
  <si>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</si>
  <si>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</si>
  <si>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</si>
  <si>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</si>
  <si>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</si>
  <si>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</si>
  <si>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</si>
  <si>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</si>
  <si>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</si>
  <si>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</si>
  <si>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</si>
  <si>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</si>
  <si>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</si>
  <si>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</si>
  <si>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</si>
  <si>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</si>
  <si>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</si>
  <si>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</si>
  <si>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</si>
  <si>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</si>
  <si>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</si>
  <si>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</si>
  <si>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</si>
  <si>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</si>
  <si>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</si>
  <si>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</si>
  <si>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</si>
  <si>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</si>
  <si>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</si>
  <si>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</si>
  <si>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</si>
  <si>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</si>
  <si>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</si>
  <si>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</si>
  <si>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</si>
  <si>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</si>
  <si>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</si>
  <si>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</si>
  <si>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</si>
  <si>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</si>
  <si>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</si>
  <si>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</si>
  <si>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</si>
  <si>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</si>
  <si>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</si>
  <si>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</si>
  <si>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</si>
  <si>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</si>
  <si>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</si>
  <si>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</si>
  <si>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</si>
  <si>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</si>
  <si>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</si>
  <si>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</si>
  <si>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</si>
  <si>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</si>
  <si>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</si>
  <si>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</si>
  <si>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</si>
  <si>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</si>
  <si>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</si>
  <si>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</si>
  <si>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</si>
  <si>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</si>
  <si>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</si>
  <si>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</si>
  <si>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</si>
  <si>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</si>
  <si>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</si>
  <si>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</si>
  <si>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</si>
  <si>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</si>
  <si>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</si>
  <si>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</si>
  <si>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</si>
  <si>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</si>
  <si>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</si>
  <si>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</si>
  <si>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</si>
  <si>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</si>
  <si>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</si>
  <si>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</si>
  <si>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</si>
  <si>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</si>
  <si>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</si>
  <si>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</si>
  <si>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</si>
  <si>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</si>
  <si>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</si>
  <si>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</si>
  <si>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</si>
  <si>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</si>
  <si>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</si>
  <si>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</si>
  <si>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</si>
  <si>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</si>
  <si>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</si>
  <si>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</si>
  <si>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</si>
  <si>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</si>
  <si>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</si>
  <si>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</si>
  <si>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</si>
  <si>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</si>
  <si>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</si>
  <si>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</si>
  <si>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</si>
  <si>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</si>
  <si>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</si>
  <si>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</si>
  <si>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</si>
  <si>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</si>
  <si>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</si>
  <si>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</si>
  <si>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</si>
  <si>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</si>
  <si>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</si>
  <si>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</si>
  <si>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</si>
  <si>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</si>
  <si>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</si>
  <si>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</si>
  <si>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</si>
  <si>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</si>
  <si>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</si>
  <si>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</si>
  <si>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</si>
  <si>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</si>
  <si>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</si>
  <si>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</si>
  <si>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</si>
  <si>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</si>
  <si>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</si>
  <si>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</si>
  <si>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</si>
  <si>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</si>
  <si>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</si>
  <si>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</si>
  <si>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</si>
  <si>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</si>
  <si>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</si>
  <si>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</si>
  <si>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</si>
  <si>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</si>
  <si>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</si>
  <si>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</si>
  <si>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</si>
  <si>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</si>
  <si>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</si>
  <si>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</si>
  <si>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</si>
  <si>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</si>
  <si>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</si>
  <si>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</si>
  <si>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</si>
  <si>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</si>
  <si>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</si>
  <si>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</si>
  <si>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</si>
  <si>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</si>
  <si>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</si>
  <si>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</si>
  <si>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</si>
  <si>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</si>
  <si>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</si>
  <si>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</si>
  <si>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</si>
  <si>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</si>
  <si>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</si>
  <si>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</si>
  <si>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</si>
  <si>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</si>
  <si>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</si>
  <si>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</si>
  <si>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</si>
  <si>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</si>
  <si>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</si>
  <si>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</si>
  <si>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</si>
  <si>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</si>
  <si>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</si>
  <si>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</si>
  <si>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</si>
  <si>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</si>
  <si>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</si>
  <si>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</si>
  <si>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</si>
  <si>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</si>
  <si>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</si>
  <si>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</si>
  <si>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</si>
  <si>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</si>
  <si>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</si>
  <si>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</si>
  <si>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</si>
  <si>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</si>
  <si>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</si>
  <si>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</si>
  <si>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</si>
  <si>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</si>
  <si>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</si>
  <si>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</si>
  <si>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</si>
  <si>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</si>
  <si>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</si>
  <si>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</si>
  <si>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</si>
  <si>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</si>
  <si>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</si>
  <si>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</si>
  <si>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</si>
  <si>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</si>
  <si>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</si>
  <si>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</si>
  <si>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</si>
  <si>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</si>
  <si>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</si>
  <si>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</si>
  <si>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</si>
  <si>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</si>
  <si>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</si>
  <si>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</si>
  <si>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</si>
  <si>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</si>
  <si>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</si>
  <si>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</si>
  <si>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</si>
  <si>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</si>
  <si>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</si>
  <si>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</si>
  <si>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</si>
  <si>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</si>
  <si>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</si>
  <si>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</si>
  <si>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</si>
  <si>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</si>
  <si>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</si>
  <si>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</si>
  <si>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</si>
  <si>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</si>
  <si>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</si>
  <si>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</si>
  <si>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</si>
  <si>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</si>
  <si>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</si>
  <si>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</si>
  <si>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</si>
  <si>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</si>
  <si>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</si>
  <si>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</si>
  <si>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</si>
  <si>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</si>
  <si>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</si>
  <si>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</si>
  <si>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</si>
  <si>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</si>
  <si>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</si>
  <si>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</si>
  <si>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</si>
  <si>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</si>
  <si>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</si>
  <si>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</si>
  <si>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</si>
  <si>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</si>
  <si>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</si>
  <si>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</si>
  <si>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</si>
  <si>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</si>
  <si>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</si>
  <si>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</si>
  <si>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</si>
  <si>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</si>
  <si>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</si>
  <si>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</si>
  <si>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</si>
  <si>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</si>
  <si>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</si>
  <si>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</si>
  <si>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</si>
  <si>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</si>
  <si>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</si>
  <si>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</si>
  <si>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</si>
  <si>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</si>
  <si>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</si>
  <si>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</si>
  <si>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</si>
  <si>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</si>
  <si>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</si>
  <si>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</si>
  <si>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</si>
  <si>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</si>
  <si>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</si>
  <si>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</si>
  <si>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</si>
  <si>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</si>
  <si>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</si>
  <si>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</si>
  <si>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</si>
  <si>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</si>
  <si>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</si>
  <si>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</si>
  <si>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</si>
  <si>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</si>
  <si>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</si>
  <si>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</si>
  <si>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</si>
  <si>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</si>
  <si>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</si>
  <si>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</si>
  <si>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</si>
  <si>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</si>
  <si>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</si>
  <si>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</si>
  <si>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</si>
  <si>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</si>
  <si>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</si>
  <si>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</si>
  <si>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</si>
  <si>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</si>
  <si>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</si>
  <si>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</si>
  <si>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</si>
  <si>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</si>
  <si>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</si>
  <si>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</si>
  <si>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</si>
  <si>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</si>
  <si>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</si>
  <si>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</si>
  <si>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</si>
  <si>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</si>
  <si>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</si>
  <si>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</si>
  <si>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</si>
  <si>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</si>
  <si>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</si>
  <si>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</si>
  <si>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</si>
  <si>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</si>
  <si>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</si>
  <si>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</si>
  <si>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</si>
  <si>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</si>
  <si>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</si>
  <si>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</si>
  <si>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</si>
  <si>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</si>
  <si>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</si>
  <si>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</si>
  <si>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</si>
  <si>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</si>
  <si>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</si>
  <si>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</si>
  <si>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</si>
  <si>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</si>
  <si>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</si>
  <si>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</si>
  <si>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</si>
  <si>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</si>
  <si>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</si>
  <si>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</si>
  <si>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</si>
  <si>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</si>
  <si>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</si>
  <si>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</si>
  <si>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</si>
  <si>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</si>
  <si>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</si>
  <si>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</si>
  <si>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</si>
  <si>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</si>
  <si>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</si>
  <si>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</si>
  <si>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</si>
  <si>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</si>
  <si>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</si>
  <si>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</si>
  <si>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</si>
  <si>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</si>
  <si>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</si>
  <si>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</si>
  <si>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</si>
  <si>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</si>
  <si>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</si>
  <si>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</si>
  <si>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</si>
  <si>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</si>
  <si>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</si>
  <si>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</si>
  <si>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</si>
  <si>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</si>
  <si>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</si>
  <si>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</si>
  <si>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</si>
  <si>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</si>
  <si>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</si>
  <si>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</si>
  <si>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</si>
  <si>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</si>
  <si>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</si>
  <si>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</si>
  <si>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</si>
  <si>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</si>
  <si>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</si>
  <si>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</si>
  <si>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</si>
  <si>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</si>
  <si>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</si>
  <si>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</si>
  <si>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</si>
  <si>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</si>
  <si>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</si>
  <si>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</si>
  <si>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</si>
  <si>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</si>
  <si>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</si>
  <si>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</si>
  <si>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</si>
  <si>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</si>
  <si>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</si>
  <si>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</si>
  <si>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</si>
  <si>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</si>
  <si>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</si>
  <si>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</si>
  <si>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</si>
  <si>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</si>
  <si>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</si>
  <si>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</si>
  <si>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</si>
  <si>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</si>
  <si>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</si>
  <si>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</si>
  <si>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</si>
  <si>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</si>
  <si>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</si>
  <si>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</si>
  <si>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</si>
  <si>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</si>
  <si>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</si>
  <si>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</si>
  <si>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</si>
  <si>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</si>
  <si>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</si>
  <si>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</si>
  <si>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</si>
  <si>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</si>
  <si>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</si>
  <si>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</si>
  <si>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</si>
  <si>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</si>
  <si>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</si>
  <si>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</si>
  <si>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</si>
  <si>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</si>
  <si>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</si>
  <si>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</si>
  <si>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</si>
  <si>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</si>
  <si>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</si>
  <si>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</si>
  <si>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</si>
  <si>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</si>
  <si>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</si>
  <si>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</si>
  <si>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</si>
  <si>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</si>
  <si>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</si>
  <si>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</si>
  <si>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</si>
  <si>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</si>
  <si>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</si>
  <si>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</si>
  <si>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</si>
  <si>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</si>
  <si>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</si>
  <si>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</si>
  <si>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</si>
  <si>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</si>
  <si>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</si>
  <si>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</si>
  <si>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</si>
  <si>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</si>
  <si>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</si>
  <si>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</si>
  <si>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</si>
  <si>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</si>
  <si>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</si>
  <si>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</si>
  <si>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</si>
  <si>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</si>
  <si>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</si>
  <si>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</si>
  <si>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</si>
  <si>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</si>
  <si>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</si>
  <si>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</si>
  <si>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</si>
  <si>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</si>
  <si>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</si>
  <si>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</si>
  <si>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</si>
  <si>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</si>
  <si>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</si>
  <si>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</si>
  <si>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</si>
  <si>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</si>
  <si>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</si>
  <si>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</si>
  <si>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</si>
  <si>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</si>
  <si>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</si>
  <si>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</si>
  <si>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</si>
  <si>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</si>
  <si>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</si>
  <si>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</si>
  <si>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</si>
  <si>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</si>
  <si>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</si>
  <si>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</si>
  <si>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</si>
  <si>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</si>
  <si>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</si>
  <si>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</si>
  <si>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</si>
  <si>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</si>
  <si>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</si>
  <si>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</si>
  <si>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</si>
  <si>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</si>
  <si>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</si>
  <si>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</si>
  <si>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</si>
  <si>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</si>
  <si>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</si>
  <si>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</si>
  <si>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</si>
  <si>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</si>
  <si>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</si>
  <si>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</si>
  <si>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</si>
  <si>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</si>
  <si>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</si>
  <si>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</si>
  <si>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</si>
  <si>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</si>
  <si>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</si>
  <si>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</si>
  <si>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</si>
  <si>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</si>
  <si>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</si>
  <si>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</si>
  <si>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</si>
  <si>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</si>
  <si>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</si>
  <si>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</si>
  <si>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</si>
  <si>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</si>
  <si>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</si>
  <si>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</si>
  <si>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</si>
  <si>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</si>
  <si>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</si>
  <si>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</si>
  <si>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</si>
  <si>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</si>
  <si>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</si>
  <si>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</si>
  <si>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</si>
  <si>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</si>
  <si>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</si>
  <si>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</si>
  <si>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</si>
  <si>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</si>
  <si>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</si>
  <si>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</si>
  <si>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</si>
  <si>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</si>
  <si>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</si>
  <si>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</si>
  <si>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</si>
  <si>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</si>
  <si>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</si>
  <si>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</si>
  <si>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</si>
  <si>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</si>
  <si>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</si>
  <si>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</si>
  <si>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</si>
  <si>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</si>
  <si>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</si>
  <si>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</si>
  <si>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</si>
  <si>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</si>
  <si>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</si>
  <si>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</si>
  <si>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</si>
  <si>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</si>
  <si>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</si>
  <si>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</si>
  <si>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</si>
  <si>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</si>
  <si>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</si>
  <si>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</si>
  <si>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</si>
  <si>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</si>
  <si>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</si>
  <si>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</si>
  <si>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</si>
  <si>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</si>
  <si>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</si>
  <si>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</si>
  <si>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</si>
  <si>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</si>
  <si>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</si>
  <si>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</si>
  <si>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</si>
  <si>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</si>
  <si>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</si>
  <si>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</si>
  <si>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</si>
  <si>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</si>
  <si>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</si>
  <si>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</si>
  <si>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</si>
  <si>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</si>
  <si>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</si>
  <si>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</si>
  <si>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</si>
  <si>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</si>
  <si>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</si>
  <si>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</si>
  <si>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</si>
  <si>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</si>
  <si>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</si>
  <si>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</si>
  <si>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</si>
  <si>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</si>
  <si>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</si>
  <si>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</si>
  <si>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</si>
  <si>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</si>
  <si>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</si>
  <si>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</si>
  <si>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</si>
  <si>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</si>
  <si>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</si>
  <si>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</si>
  <si>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</si>
  <si>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</si>
  <si>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</si>
  <si>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</si>
  <si>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</si>
  <si>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</si>
  <si>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</si>
  <si>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</si>
  <si>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</si>
  <si>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</si>
  <si>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</si>
  <si>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</si>
  <si>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</si>
  <si>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</si>
  <si>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</si>
  <si>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</si>
  <si>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</si>
  <si>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</si>
  <si>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</si>
  <si>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</si>
  <si>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</si>
  <si>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</si>
  <si>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</si>
  <si>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</si>
  <si>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</si>
  <si>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</si>
  <si>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</si>
  <si>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</si>
  <si>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</si>
  <si>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</si>
  <si>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</si>
  <si>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</si>
  <si>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</si>
  <si>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</si>
  <si>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</si>
  <si>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</si>
  <si>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</si>
  <si>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</si>
  <si>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</si>
  <si>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</si>
  <si>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</si>
  <si>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</si>
  <si>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</si>
  <si>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</si>
  <si>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</si>
  <si>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</si>
  <si>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</si>
  <si>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</si>
  <si>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</si>
  <si>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</si>
  <si>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</si>
  <si>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</si>
  <si>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</si>
  <si>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</si>
  <si>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</si>
  <si>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</si>
  <si>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</si>
  <si>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</si>
  <si>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</si>
  <si>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</si>
  <si>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</si>
  <si>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</si>
  <si>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</si>
  <si>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</si>
  <si>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</si>
  <si>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</si>
  <si>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</si>
  <si>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</si>
  <si>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</si>
  <si>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</si>
  <si>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</si>
  <si>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</si>
  <si>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</si>
  <si>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</si>
  <si>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</si>
  <si>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</si>
  <si>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</si>
  <si>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</si>
  <si>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</si>
  <si>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</si>
  <si>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</si>
  <si>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</si>
  <si>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</si>
  <si>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</si>
  <si>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</si>
  <si>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</si>
  <si>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</si>
  <si>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</si>
  <si>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</si>
  <si>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</si>
  <si>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</si>
  <si>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</si>
  <si>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</si>
  <si>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</si>
  <si>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</si>
  <si>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</si>
  <si>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</si>
  <si>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</si>
  <si>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</si>
  <si>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</si>
  <si>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</si>
  <si>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</si>
  <si>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</si>
  <si>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</si>
  <si>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</si>
  <si>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</si>
  <si>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</si>
  <si>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</si>
  <si>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</si>
  <si>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</si>
  <si>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</si>
  <si>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</si>
  <si>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</si>
  <si>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</si>
  <si>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</si>
  <si>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</si>
  <si>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</si>
  <si>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</si>
  <si>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</si>
  <si>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</si>
  <si>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</si>
  <si>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</si>
  <si>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</si>
  <si>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</si>
  <si>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</si>
  <si>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</si>
  <si>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</si>
  <si>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</si>
  <si>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</si>
  <si>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</si>
  <si>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</si>
  <si>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</si>
  <si>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</si>
  <si>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</si>
  <si>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</si>
  <si>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</si>
  <si>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</si>
  <si>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</si>
  <si>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</si>
  <si>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</si>
  <si>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</si>
  <si>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</si>
  <si>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</si>
  <si>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</si>
  <si>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</si>
  <si>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</si>
  <si>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</si>
  <si>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</si>
  <si>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</si>
  <si>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</si>
  <si>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</si>
  <si>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</si>
  <si>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</si>
  <si>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</si>
  <si>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</si>
  <si>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</si>
  <si>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</si>
  <si>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</si>
  <si>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</si>
  <si>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</si>
  <si>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</si>
  <si>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</si>
  <si>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</si>
  <si>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</si>
  <si>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</si>
  <si>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</si>
  <si>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</si>
  <si>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</si>
  <si>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</si>
  <si>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</si>
  <si>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</si>
  <si>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</si>
  <si>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</si>
  <si>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</si>
  <si>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</si>
  <si>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</si>
  <si>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</si>
  <si>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</si>
  <si>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</si>
  <si>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</si>
  <si>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</si>
  <si>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</si>
  <si>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</si>
  <si>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</si>
  <si>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</si>
  <si>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</si>
  <si>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</si>
  <si>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</si>
  <si>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</si>
  <si>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</si>
  <si>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</si>
  <si>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</si>
  <si>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</si>
  <si>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</si>
  <si>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</si>
  <si>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</si>
  <si>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</si>
  <si>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</si>
  <si>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</si>
  <si>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</si>
  <si>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</si>
  <si>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</si>
  <si>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</si>
  <si>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</si>
  <si>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</si>
  <si>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</si>
  <si>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</si>
  <si>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</si>
  <si>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</si>
  <si>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</si>
  <si>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</si>
  <si>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</si>
  <si>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</si>
  <si>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</si>
  <si>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</si>
  <si>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</si>
  <si>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</si>
  <si>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</si>
  <si>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</si>
  <si>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</si>
  <si>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</si>
  <si>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</si>
  <si>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</si>
  <si>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</si>
  <si>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</si>
  <si>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</si>
  <si>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</si>
  <si>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</si>
  <si>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</si>
  <si>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</si>
  <si>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</si>
  <si>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</si>
  <si>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</si>
  <si>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</si>
  <si>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</si>
  <si>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</si>
  <si>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</si>
  <si>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</si>
  <si>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</si>
  <si>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</si>
  <si>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</si>
  <si>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</si>
  <si>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</si>
  <si>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</si>
  <si>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</si>
  <si>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</si>
  <si>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</si>
  <si>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</si>
  <si>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</si>
  <si>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</si>
  <si>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</si>
  <si>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</si>
  <si>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</si>
  <si>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</si>
  <si>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</si>
  <si>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</si>
  <si>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</si>
  <si>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</si>
  <si>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</si>
  <si>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</si>
  <si>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</si>
  <si>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</si>
  <si>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</si>
  <si>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</si>
  <si>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</si>
  <si>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</si>
  <si>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</si>
  <si>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</si>
  <si>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</si>
  <si>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</si>
  <si>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</si>
  <si>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</si>
  <si>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</si>
  <si>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</si>
  <si>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</si>
  <si>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</si>
  <si>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</si>
  <si>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</si>
  <si>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</si>
  <si>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</si>
  <si>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</si>
  <si>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</si>
  <si>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</si>
  <si>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</si>
  <si>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</si>
  <si>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</si>
  <si>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</si>
  <si>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</si>
  <si>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</si>
  <si>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</si>
  <si>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</si>
  <si>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</si>
  <si>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</si>
  <si>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</si>
  <si>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</si>
  <si>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</si>
  <si>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</si>
  <si>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</si>
  <si>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</si>
  <si>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</si>
  <si>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</si>
  <si>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</si>
  <si>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</si>
  <si>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</si>
  <si>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</si>
  <si>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</si>
  <si>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</si>
  <si>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</si>
  <si>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</si>
  <si>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</si>
  <si>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</si>
  <si>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</si>
  <si>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</si>
  <si>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</si>
  <si>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</si>
  <si>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</si>
  <si>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</si>
  <si>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</si>
  <si>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</si>
  <si>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</si>
  <si>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</si>
  <si>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</si>
  <si>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</si>
  <si>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</si>
  <si>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</si>
  <si>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</si>
  <si>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</si>
  <si>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</si>
  <si>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</si>
  <si>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</si>
  <si>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</si>
  <si>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</si>
  <si>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</si>
  <si>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</si>
  <si>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</si>
  <si>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</si>
  <si>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</si>
  <si>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</si>
  <si>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</si>
  <si>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</si>
  <si>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</si>
  <si>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</si>
  <si>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</si>
  <si>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</si>
  <si>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</si>
  <si>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</si>
  <si>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</si>
  <si>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</si>
  <si>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</si>
  <si>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</si>
  <si>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</si>
  <si>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</si>
  <si>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</si>
  <si>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</si>
  <si>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</si>
  <si>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</si>
  <si>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</si>
  <si>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</si>
  <si>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</si>
  <si>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</si>
  <si>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</si>
  <si>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</si>
  <si>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</si>
  <si>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</si>
  <si>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</si>
  <si>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</si>
  <si>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</si>
  <si>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</si>
  <si>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</si>
  <si>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</si>
  <si>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</si>
  <si>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</si>
  <si>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</si>
  <si>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</si>
  <si>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</si>
  <si>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</si>
  <si>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</si>
  <si>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</si>
  <si>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</si>
  <si>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</si>
  <si>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</si>
  <si>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</si>
  <si>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</si>
  <si>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</si>
  <si>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</si>
  <si>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</si>
  <si>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</si>
  <si>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</si>
  <si>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</si>
  <si>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</si>
  <si>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</si>
  <si>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</si>
  <si>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</si>
  <si>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</si>
  <si>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</si>
  <si>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</si>
  <si>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</si>
  <si>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</si>
  <si>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</si>
  <si>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</si>
  <si>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</si>
  <si>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</si>
  <si>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</si>
  <si>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</si>
  <si>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</si>
  <si>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</si>
  <si>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</si>
  <si>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</si>
  <si>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</si>
  <si>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</si>
  <si>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</si>
  <si>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</si>
  <si>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</si>
  <si>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</si>
  <si>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</si>
  <si>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</si>
  <si>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</si>
  <si>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</si>
  <si>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</si>
  <si>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</si>
  <si>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</si>
  <si>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</si>
  <si>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</si>
  <si>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</si>
  <si>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</si>
  <si>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</si>
  <si>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</si>
  <si>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</si>
  <si>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</si>
  <si>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</si>
  <si>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</si>
  <si>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</si>
  <si>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</si>
  <si>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</si>
  <si>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</si>
  <si>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</si>
  <si>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</si>
  <si>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</si>
  <si>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</si>
  <si>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</si>
  <si>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</si>
  <si>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</si>
  <si>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</si>
  <si>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</si>
  <si>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</si>
  <si>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</si>
  <si>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</si>
  <si>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</si>
  <si>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</si>
  <si>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</si>
  <si>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</si>
  <si>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</si>
  <si>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</si>
  <si>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</si>
  <si>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</si>
  <si>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</si>
  <si>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</si>
  <si>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</si>
  <si>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</si>
  <si>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</si>
  <si>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</si>
  <si>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</si>
  <si>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</si>
  <si>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</si>
  <si>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</si>
  <si>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</si>
  <si>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</si>
  <si>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</si>
  <si>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</si>
  <si>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</si>
  <si>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</si>
  <si>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</si>
  <si>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</si>
  <si>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</si>
  <si>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</si>
  <si>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</si>
  <si>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</si>
  <si>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</si>
  <si>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</si>
  <si>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</si>
  <si>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</si>
  <si>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</si>
  <si>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</si>
  <si>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</si>
  <si>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</si>
  <si>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</si>
  <si>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</si>
  <si>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</si>
  <si>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</si>
  <si>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</si>
  <si>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</si>
  <si>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</si>
  <si>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</si>
  <si>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</si>
  <si>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</si>
  <si>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</si>
  <si>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</si>
  <si>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</si>
  <si>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</si>
  <si>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</si>
  <si>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</si>
  <si>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</si>
  <si>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</si>
  <si>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</si>
  <si>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</si>
  <si>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</si>
  <si>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</si>
  <si>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</si>
  <si>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</si>
  <si>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</si>
  <si>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</si>
  <si>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</si>
  <si>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</si>
  <si>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</si>
  <si>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</si>
  <si>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</si>
  <si>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</si>
  <si>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</si>
  <si>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</si>
  <si>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</si>
  <si>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</si>
  <si>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</si>
  <si>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</si>
  <si>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</si>
  <si>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</si>
  <si>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</si>
  <si>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</si>
  <si>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</si>
  <si>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</si>
  <si>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</si>
  <si>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</si>
  <si>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</si>
  <si>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</si>
  <si>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</si>
  <si>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</si>
  <si>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</si>
  <si>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</si>
  <si>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</si>
  <si>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</si>
  <si>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</si>
  <si>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</si>
  <si>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</si>
  <si>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</si>
  <si>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</si>
  <si>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</si>
  <si>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</si>
  <si>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</si>
  <si>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</si>
  <si>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</si>
  <si>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</si>
  <si>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</si>
  <si>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</si>
  <si>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</si>
  <si>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</si>
  <si>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</si>
  <si>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</si>
  <si>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</si>
  <si>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</si>
  <si>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</si>
  <si>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</si>
  <si>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</si>
  <si>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</si>
  <si>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</si>
  <si>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</si>
  <si>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</si>
  <si>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</si>
  <si>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</si>
  <si>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</si>
  <si>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</si>
  <si>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</si>
  <si>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</si>
  <si>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</si>
  <si>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</si>
  <si>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</si>
  <si>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</si>
  <si>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</si>
  <si>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</si>
  <si>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</si>
  <si>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</si>
  <si>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</si>
  <si>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</si>
  <si>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</si>
  <si>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</si>
  <si>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</si>
  <si>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</si>
  <si>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</si>
  <si>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</si>
  <si>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</si>
  <si>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</si>
  <si>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</si>
  <si>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</si>
  <si>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</si>
  <si>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</si>
  <si>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</si>
  <si>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</si>
  <si>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</si>
  <si>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</si>
  <si>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</si>
  <si>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</si>
  <si>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</si>
  <si>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</si>
  <si>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</si>
  <si>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</si>
  <si>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</si>
  <si>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</si>
  <si>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</si>
  <si>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</si>
  <si>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</si>
  <si>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</si>
  <si>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</si>
  <si>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</si>
  <si>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</si>
  <si>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</si>
  <si>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</si>
  <si>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</si>
  <si>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</si>
  <si>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</si>
  <si>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</si>
  <si>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</si>
  <si>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</si>
  <si>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</si>
  <si>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</si>
  <si>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</si>
  <si>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</si>
  <si>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</si>
  <si>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</si>
  <si>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</si>
  <si>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</si>
  <si>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</si>
  <si>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</si>
  <si>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</si>
  <si>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</si>
  <si>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</si>
  <si>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</si>
  <si>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</si>
  <si>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</si>
  <si>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</si>
  <si>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</si>
  <si>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</si>
  <si>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</si>
  <si>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</si>
  <si>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</si>
  <si>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</si>
  <si>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</si>
  <si>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</si>
  <si>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</si>
  <si>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</si>
  <si>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</si>
  <si>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</si>
  <si>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</si>
  <si>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</si>
  <si>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</si>
  <si>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</si>
  <si>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</si>
  <si>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</si>
  <si>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</si>
  <si>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</si>
  <si>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</si>
  <si>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</si>
  <si>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</si>
  <si>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</si>
  <si>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</si>
  <si>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</si>
  <si>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</si>
  <si>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</si>
  <si>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</si>
  <si>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</si>
  <si>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</si>
  <si>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</si>
  <si>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</si>
  <si>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</si>
  <si>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</si>
  <si>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</si>
  <si>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</si>
  <si>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</si>
  <si>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</si>
  <si>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</si>
  <si>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</si>
  <si>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</si>
  <si>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</si>
  <si>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</si>
  <si>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</si>
  <si>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</si>
  <si>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</si>
  <si>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</si>
  <si>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</si>
  <si>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</si>
  <si>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</si>
  <si>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</si>
  <si>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</si>
  <si>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</si>
  <si>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</si>
  <si>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</si>
  <si>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</si>
  <si>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</si>
  <si>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</si>
  <si>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</si>
  <si>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</si>
  <si>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</si>
  <si>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</si>
  <si>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</si>
  <si>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</si>
  <si>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</si>
  <si>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</si>
  <si>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</si>
  <si>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</si>
  <si>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</si>
  <si>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</si>
  <si>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</si>
  <si>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</si>
  <si>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</si>
  <si>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</si>
  <si>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</si>
  <si>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</si>
  <si>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</si>
  <si>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</si>
  <si>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</si>
  <si>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</si>
  <si>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</si>
  <si>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</si>
  <si>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</si>
  <si>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</si>
  <si>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</si>
  <si>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</si>
  <si>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</si>
  <si>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</si>
  <si>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</si>
  <si>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</si>
  <si>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</si>
  <si>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</si>
  <si>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</si>
  <si>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</si>
  <si>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</si>
  <si>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</si>
  <si>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</si>
  <si>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</si>
  <si>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</si>
  <si>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</si>
  <si>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</si>
  <si>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</si>
  <si>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</si>
  <si>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</si>
  <si>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</si>
  <si>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</si>
  <si>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</si>
  <si>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</si>
  <si>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</si>
  <si>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</si>
  <si>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</si>
  <si>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</si>
  <si>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</si>
  <si>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</si>
  <si>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</si>
  <si>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</si>
  <si>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</si>
  <si>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</si>
  <si>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</si>
  <si>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</si>
  <si>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</si>
  <si>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</si>
  <si>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</si>
  <si>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</si>
  <si>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</si>
  <si>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</si>
  <si>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</si>
  <si>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</si>
  <si>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</si>
  <si>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</si>
  <si>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</si>
  <si>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</si>
  <si>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</si>
  <si>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</si>
  <si>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</si>
  <si>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</si>
  <si>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</si>
  <si>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</si>
  <si>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</si>
  <si>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</si>
  <si>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</si>
  <si>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</si>
  <si>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</si>
  <si>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</si>
  <si>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</si>
  <si>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</si>
  <si>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</si>
  <si>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</si>
  <si>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</si>
  <si>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</si>
  <si>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</si>
  <si>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</si>
  <si>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</si>
  <si>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</si>
  <si>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</si>
  <si>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</si>
  <si>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</si>
  <si>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</si>
  <si>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</si>
  <si>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</si>
  <si>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</si>
  <si>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</si>
  <si>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</si>
  <si>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</si>
  <si>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</si>
  <si>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</si>
  <si>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</si>
  <si>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</si>
  <si>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</si>
  <si>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</si>
  <si>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</si>
  <si>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</si>
  <si>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</si>
  <si>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</si>
  <si>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</si>
  <si>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</si>
  <si>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</si>
  <si>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</si>
  <si>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</si>
  <si>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</si>
  <si>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</si>
  <si>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</si>
  <si>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</si>
  <si>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</si>
  <si>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</si>
  <si>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</si>
  <si>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</si>
  <si>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</si>
  <si>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</si>
  <si>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</si>
  <si>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</si>
  <si>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</si>
  <si>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</si>
  <si>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</si>
  <si>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</si>
  <si>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</si>
  <si>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</si>
  <si>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</si>
  <si>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</si>
  <si>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</si>
  <si>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</si>
  <si>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</si>
  <si>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</si>
  <si>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</si>
  <si>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</si>
  <si>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</si>
  <si>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</si>
  <si>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</si>
  <si>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</si>
  <si>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</si>
  <si>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</si>
  <si>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</si>
  <si>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</si>
  <si>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</si>
  <si>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</si>
  <si>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</si>
  <si>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</si>
  <si>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</si>
  <si>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</si>
  <si>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</si>
  <si>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</si>
  <si>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</si>
  <si>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</si>
  <si>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</si>
  <si>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</si>
  <si>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</si>
  <si>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</si>
  <si>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</si>
  <si>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</si>
  <si>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</si>
  <si>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</si>
  <si>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</si>
  <si>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</si>
  <si>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</si>
  <si>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</si>
  <si>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</si>
  <si>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</si>
  <si>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</si>
  <si>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</si>
  <si>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</si>
  <si>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</si>
  <si>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</si>
  <si>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</si>
  <si>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</si>
  <si>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</si>
  <si>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</si>
  <si>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</si>
  <si>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</si>
  <si>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</si>
  <si>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</si>
  <si>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</si>
  <si>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</si>
  <si>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</si>
  <si>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</si>
  <si>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</si>
  <si>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</si>
  <si>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</si>
  <si>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</si>
  <si>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</si>
  <si>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</si>
  <si>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</si>
  <si>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</si>
  <si>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</si>
  <si>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</si>
  <si>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</si>
  <si>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</si>
  <si>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</si>
  <si>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</si>
  <si>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</si>
  <si>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</si>
  <si>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</si>
  <si>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</si>
  <si>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</si>
  <si>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</si>
  <si>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</si>
  <si>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</si>
  <si>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</si>
  <si>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</si>
  <si>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</si>
  <si>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</si>
  <si>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</si>
  <si>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</si>
  <si>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</si>
  <si>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</si>
  <si>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</si>
  <si>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</si>
  <si>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</si>
  <si>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</si>
  <si>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</si>
  <si>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</si>
  <si>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</si>
  <si>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</si>
  <si>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</si>
  <si>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</si>
  <si>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</si>
  <si>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</si>
  <si>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</si>
  <si>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</si>
  <si>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</si>
  <si>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</si>
  <si>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</si>
  <si>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</si>
  <si>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</si>
  <si>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</si>
  <si>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</si>
  <si>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</si>
  <si>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</si>
  <si>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</si>
  <si>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</si>
  <si>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</si>
  <si>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</si>
  <si>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</si>
  <si>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</si>
  <si>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</si>
  <si>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</si>
  <si>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</si>
  <si>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</si>
  <si>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</si>
  <si>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</si>
  <si>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</si>
  <si>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</si>
  <si>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</si>
  <si>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</si>
  <si>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</si>
  <si>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</si>
  <si>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</si>
  <si>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</si>
  <si>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</si>
  <si>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</si>
  <si>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</si>
  <si>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</si>
  <si>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</si>
  <si>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</si>
  <si>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</si>
  <si>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</si>
  <si>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</si>
  <si>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</si>
  <si>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</si>
  <si>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</si>
  <si>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</si>
  <si>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</si>
  <si>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</si>
  <si>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</si>
  <si>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</si>
  <si>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</si>
  <si>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</si>
  <si>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</si>
  <si>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</si>
  <si>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</si>
  <si>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</si>
  <si>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</si>
  <si>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</si>
  <si>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</si>
  <si>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</si>
  <si>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</si>
  <si>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</si>
  <si>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</si>
  <si>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</si>
  <si>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</si>
  <si>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</si>
  <si>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</si>
  <si>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</si>
  <si>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</si>
  <si>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</si>
  <si>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</si>
  <si>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</si>
  <si>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</si>
  <si>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</si>
  <si>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</si>
  <si>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</si>
  <si>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</si>
  <si>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</si>
  <si>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</si>
  <si>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</si>
  <si>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</si>
  <si>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</si>
  <si>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</si>
  <si>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</si>
  <si>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</si>
  <si>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</si>
  <si>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</si>
  <si>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</si>
  <si>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</si>
  <si>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</si>
  <si>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</si>
  <si>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</si>
  <si>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</si>
  <si>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</si>
  <si>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</si>
  <si>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</si>
  <si>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</si>
  <si>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</si>
  <si>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</si>
  <si>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</si>
  <si>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</si>
  <si>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</si>
  <si>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</si>
  <si>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</si>
  <si>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</si>
  <si>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</si>
  <si>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</si>
  <si>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</si>
  <si>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</si>
  <si>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</si>
  <si>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</si>
  <si>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</si>
  <si>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</si>
  <si>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</si>
  <si>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</si>
  <si>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</si>
  <si>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</si>
  <si>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</si>
  <si>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</si>
  <si>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</si>
  <si>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</si>
  <si>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</si>
  <si>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</si>
  <si>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</si>
  <si>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</si>
  <si>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</si>
  <si>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</si>
  <si>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</si>
  <si>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</si>
  <si>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</si>
  <si>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</si>
  <si>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</si>
  <si>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</si>
  <si>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</si>
  <si>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</si>
  <si>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</si>
  <si>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</si>
  <si>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</si>
  <si>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</si>
  <si>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</si>
  <si>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</si>
  <si>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</si>
  <si>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</si>
  <si>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</si>
  <si>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</si>
  <si>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</si>
  <si>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</si>
  <si>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</si>
  <si>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</si>
  <si>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</si>
  <si>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</si>
  <si>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</si>
  <si>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</si>
  <si>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</si>
  <si>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</si>
  <si>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</si>
  <si>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</si>
  <si>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</si>
  <si>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</si>
  <si>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</si>
  <si>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</si>
  <si>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</si>
  <si>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</si>
  <si>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</si>
  <si>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</si>
  <si>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</si>
  <si>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</si>
  <si>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</si>
  <si>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</si>
  <si>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</si>
  <si>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</si>
  <si>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</si>
  <si>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</si>
  <si>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</si>
  <si>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</si>
  <si>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</si>
  <si>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</si>
  <si>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</si>
  <si>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</si>
  <si>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</si>
  <si>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</si>
  <si>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</si>
  <si>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</si>
  <si>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</si>
  <si>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</si>
  <si>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</si>
  <si>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</si>
  <si>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</si>
  <si>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</si>
  <si>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</si>
  <si>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</si>
  <si>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</si>
  <si>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</si>
  <si>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</si>
  <si>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</si>
  <si>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</si>
  <si>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</si>
  <si>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</si>
  <si>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</si>
  <si>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</si>
  <si>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</si>
  <si>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</si>
  <si>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</si>
  <si>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</si>
  <si>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</si>
  <si>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</si>
  <si>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</si>
  <si>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</si>
  <si>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</si>
  <si>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</si>
  <si>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</si>
  <si>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</si>
  <si>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</si>
  <si>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</si>
  <si>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</si>
  <si>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</si>
  <si>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</si>
  <si>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</si>
  <si>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</si>
  <si>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</si>
  <si>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</si>
  <si>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</si>
  <si>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</si>
  <si>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</si>
  <si>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</si>
  <si>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</si>
  <si>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</si>
  <si>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</si>
  <si>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</si>
  <si>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</si>
  <si>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</si>
  <si>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</si>
  <si>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</si>
  <si>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</si>
  <si>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</si>
  <si>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</si>
  <si>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</si>
  <si>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</si>
  <si>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</si>
  <si>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</si>
  <si>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</si>
  <si>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</si>
  <si>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</si>
  <si>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</si>
  <si>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</si>
  <si>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</si>
  <si>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</si>
  <si>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</si>
  <si>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</si>
  <si>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</si>
  <si>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</si>
  <si>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</si>
  <si>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</si>
  <si>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</si>
  <si>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</si>
  <si>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</si>
  <si>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</si>
  <si>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</si>
  <si>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</si>
  <si>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</si>
  <si>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</si>
  <si>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</si>
  <si>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</si>
  <si>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</si>
  <si>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</si>
  <si>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</si>
  <si>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</si>
  <si>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</si>
  <si>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</si>
  <si>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</si>
  <si>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</si>
  <si>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</si>
  <si>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</si>
  <si>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</si>
  <si>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</si>
  <si>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</si>
  <si>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</si>
  <si>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</si>
  <si>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</si>
  <si>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</si>
  <si>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</si>
  <si>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</si>
  <si>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</si>
  <si>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</si>
  <si>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</si>
  <si>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</si>
  <si>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</si>
  <si>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</si>
  <si>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</si>
  <si>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</si>
  <si>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</si>
  <si>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</si>
  <si>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</si>
  <si>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</si>
  <si>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</si>
  <si>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</si>
  <si>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</si>
  <si>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</si>
  <si>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</si>
  <si>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</si>
  <si>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</si>
  <si>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</si>
  <si>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</si>
  <si>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</si>
  <si>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</si>
  <si>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</si>
  <si>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</si>
  <si>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</si>
  <si>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</si>
  <si>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</si>
  <si>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</si>
  <si>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</si>
  <si>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</si>
  <si>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</si>
  <si>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</si>
  <si>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</si>
  <si>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</si>
  <si>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</si>
  <si>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</si>
  <si>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</si>
  <si>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</si>
  <si>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</si>
  <si>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</si>
  <si>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</si>
  <si>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</si>
  <si>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</si>
  <si>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</si>
  <si>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</si>
  <si>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</si>
  <si>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</si>
  <si>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</si>
  <si>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</si>
  <si>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</si>
  <si>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</si>
  <si>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</si>
  <si>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</si>
  <si>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</si>
  <si>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</si>
  <si>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</si>
  <si>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</si>
  <si>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</si>
  <si>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</si>
  <si>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</si>
  <si>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</si>
  <si>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</si>
  <si>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</si>
  <si>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</si>
  <si>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</si>
  <si>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</si>
  <si>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</si>
  <si>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</si>
  <si>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</si>
  <si>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</si>
  <si>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</si>
  <si>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</si>
  <si>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</si>
  <si>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</si>
  <si>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</si>
  <si>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</si>
  <si>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</si>
  <si>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</si>
  <si>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</si>
  <si>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</si>
  <si>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</si>
  <si>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</si>
  <si>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</si>
  <si>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</si>
  <si>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</si>
  <si>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</si>
  <si>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</si>
  <si>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</si>
  <si>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</si>
  <si>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</si>
  <si>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</si>
  <si>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</si>
  <si>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</si>
  <si>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</si>
  <si>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</si>
  <si>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</si>
  <si>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</si>
  <si>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</si>
  <si>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</si>
  <si>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</si>
  <si>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</si>
  <si>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</si>
  <si>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</si>
  <si>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</si>
  <si>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</si>
  <si>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</si>
  <si>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</si>
  <si>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</si>
  <si>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</si>
  <si>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</si>
  <si>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</si>
  <si>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</si>
  <si>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</si>
  <si>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</si>
  <si>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</si>
  <si>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</si>
  <si>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</si>
  <si>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</si>
  <si>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</si>
  <si>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</si>
  <si>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</si>
  <si>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</si>
  <si>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</si>
  <si>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</si>
  <si>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</si>
  <si>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</si>
  <si>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</si>
  <si>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</si>
  <si>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</si>
  <si>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</si>
  <si>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</si>
  <si>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</si>
  <si>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</si>
  <si>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</si>
  <si>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</si>
  <si>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</si>
  <si>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</si>
  <si>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</si>
  <si>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</si>
  <si>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</si>
  <si>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</si>
  <si>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</si>
  <si>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</si>
  <si>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</si>
  <si>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</si>
  <si>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</si>
  <si>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</si>
  <si>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</si>
  <si>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</si>
  <si>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</si>
  <si>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</si>
  <si>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</si>
  <si>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</si>
  <si>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</si>
  <si>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</si>
  <si>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</si>
  <si>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</si>
  <si>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</si>
  <si>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</si>
  <si>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</si>
  <si>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</si>
  <si>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</si>
  <si>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</si>
  <si>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</si>
  <si>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</si>
  <si>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</si>
  <si>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</si>
  <si>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</si>
  <si>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</si>
  <si>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</si>
  <si>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</si>
  <si>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</si>
  <si>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</si>
  <si>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</si>
  <si>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</si>
  <si>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</si>
  <si>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</si>
  <si>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</si>
  <si>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</si>
  <si>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</si>
  <si>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</si>
  <si>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</si>
  <si>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</si>
  <si>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</si>
  <si>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</si>
  <si>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</si>
  <si>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</si>
  <si>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</si>
  <si>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</si>
  <si>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</si>
  <si>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</si>
  <si>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</si>
  <si>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</si>
  <si>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</si>
  <si>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</si>
  <si>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</si>
  <si>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</si>
  <si>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</si>
  <si>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</si>
  <si>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</si>
  <si>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</si>
  <si>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</si>
  <si>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</si>
  <si>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</si>
  <si>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</si>
  <si>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</si>
  <si>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</si>
  <si>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</si>
  <si>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</si>
  <si>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</si>
  <si>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</si>
  <si>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</si>
  <si>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</si>
  <si>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</si>
  <si>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</si>
  <si>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</si>
  <si>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</si>
  <si>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</si>
  <si>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</si>
  <si>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</si>
  <si>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</si>
  <si>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</si>
  <si>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</si>
  <si>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</si>
  <si>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</si>
  <si>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</si>
  <si>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</si>
  <si>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</si>
  <si>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</si>
  <si>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</si>
  <si>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</si>
  <si>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</si>
  <si>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</si>
  <si>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</si>
  <si>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</si>
  <si>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</si>
  <si>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</si>
  <si>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</si>
  <si>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</si>
  <si>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</si>
  <si>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</si>
  <si>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</si>
  <si>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</si>
  <si>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</si>
  <si>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</si>
  <si>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</si>
  <si>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</si>
  <si>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</si>
  <si>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</si>
  <si>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</si>
  <si>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</si>
  <si>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</si>
  <si>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</si>
  <si>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</si>
  <si>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</si>
  <si>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</si>
  <si>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</si>
  <si>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</si>
  <si>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</si>
  <si>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</si>
  <si>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</si>
  <si>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</si>
  <si>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</si>
  <si>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</si>
  <si>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</si>
  <si>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</si>
  <si>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</si>
  <si>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</si>
  <si>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</si>
  <si>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</si>
  <si>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</si>
  <si>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</si>
  <si>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</si>
  <si>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</si>
  <si>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</si>
  <si>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</si>
  <si>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</si>
  <si>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</si>
  <si>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</si>
  <si>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</si>
  <si>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</si>
  <si>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</si>
  <si>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</si>
  <si>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</si>
  <si>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</si>
  <si>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</si>
  <si>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</si>
  <si>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</si>
  <si>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</si>
  <si>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</si>
  <si>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</si>
  <si>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</si>
  <si>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</si>
  <si>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</si>
  <si>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</si>
  <si>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</si>
  <si>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</si>
  <si>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</si>
  <si>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</si>
  <si>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</si>
  <si>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</si>
  <si>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</si>
  <si>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</si>
  <si>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</si>
  <si>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</si>
  <si>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</si>
  <si>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</si>
  <si>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</si>
  <si>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</si>
  <si>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</si>
  <si>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</si>
  <si>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</si>
  <si>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</si>
  <si>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</si>
  <si>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</si>
  <si>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</si>
  <si>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</si>
  <si>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</si>
  <si>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</si>
  <si>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</si>
  <si>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</si>
  <si>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</si>
  <si>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</si>
  <si>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</si>
  <si>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</si>
  <si>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</si>
  <si>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</si>
  <si>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</si>
  <si>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</si>
  <si>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</si>
  <si>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</si>
  <si>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</si>
  <si>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</si>
  <si>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</si>
  <si>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</si>
  <si>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</si>
  <si>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</si>
  <si>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</si>
  <si>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</si>
  <si>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</si>
  <si>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</si>
  <si>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</si>
  <si>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</si>
  <si>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</si>
  <si>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</si>
  <si>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</si>
  <si>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</si>
  <si>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</si>
  <si>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</si>
  <si>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</si>
  <si>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</si>
  <si>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</si>
  <si>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</si>
  <si>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</si>
  <si>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</si>
  <si>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</si>
  <si>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</si>
  <si>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</si>
  <si>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</si>
  <si>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</si>
  <si>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</si>
  <si>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</si>
  <si>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</si>
  <si>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</si>
  <si>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</si>
  <si>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</si>
  <si>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</si>
  <si>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</si>
  <si>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</si>
  <si>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</si>
  <si>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</si>
  <si>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</si>
  <si>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</si>
  <si>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</si>
  <si>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</si>
  <si>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</si>
  <si>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</si>
  <si>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</si>
  <si>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</si>
  <si>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</si>
  <si>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</si>
  <si>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</si>
  <si>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</si>
  <si>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</si>
  <si>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</si>
  <si>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</si>
  <si>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</si>
  <si>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</si>
  <si>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</si>
  <si>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</si>
  <si>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</si>
  <si>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</si>
  <si>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</si>
  <si>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</si>
  <si>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</si>
  <si>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</si>
  <si>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</si>
  <si>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</si>
  <si>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</si>
  <si>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</si>
  <si>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</si>
  <si>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</si>
  <si>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</si>
  <si>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</si>
  <si>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</si>
  <si>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</si>
  <si>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</si>
  <si>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</si>
  <si>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</si>
  <si>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</si>
  <si>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</si>
  <si>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</si>
  <si>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</si>
  <si>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</si>
  <si>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</si>
  <si>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</si>
  <si>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</si>
  <si>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</si>
  <si>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</si>
  <si>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</si>
  <si>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</si>
  <si>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</si>
  <si>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</si>
  <si>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</si>
  <si>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</si>
  <si>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</si>
  <si>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</si>
  <si>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</si>
  <si>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</si>
  <si>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</si>
  <si>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</si>
  <si>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</si>
  <si>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</si>
  <si>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</si>
  <si>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</si>
  <si>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</si>
  <si>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</si>
  <si>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</si>
  <si>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</si>
  <si>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</si>
  <si>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</si>
  <si>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</si>
  <si>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</si>
  <si>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</si>
  <si>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</si>
  <si>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</si>
  <si>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</si>
  <si>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</si>
  <si>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</si>
  <si>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</si>
  <si>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</si>
  <si>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</si>
  <si>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</si>
  <si>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</si>
  <si>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</si>
  <si>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</si>
  <si>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</si>
  <si>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</si>
  <si>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</si>
  <si>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</si>
  <si>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</si>
  <si>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</si>
  <si>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</si>
  <si>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</si>
  <si>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</si>
  <si>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</si>
  <si>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</si>
  <si>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</si>
  <si>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</si>
  <si>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</si>
  <si>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</si>
  <si>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</si>
  <si>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</si>
  <si>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</si>
  <si>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</si>
  <si>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</si>
  <si>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</si>
  <si>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</si>
  <si>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</si>
  <si>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</si>
  <si>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</si>
  <si>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</si>
  <si>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</si>
  <si>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</si>
  <si>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</si>
  <si>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</si>
  <si>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</si>
  <si>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</si>
  <si>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</si>
  <si>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</si>
  <si>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</si>
  <si>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</si>
  <si>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</si>
  <si>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</si>
  <si>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</si>
  <si>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</si>
  <si>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</si>
  <si>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</si>
  <si>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</si>
  <si>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</si>
  <si>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</si>
  <si>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</si>
  <si>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</si>
  <si>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</si>
  <si>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</si>
  <si>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</si>
  <si>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</si>
  <si>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</si>
  <si>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</si>
  <si>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</si>
  <si>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</si>
  <si>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</si>
  <si>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</si>
  <si>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</si>
  <si>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</si>
  <si>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</si>
  <si>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</si>
  <si>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</si>
  <si>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</si>
  <si>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</si>
  <si>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</si>
  <si>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</si>
  <si>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</si>
  <si>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</si>
  <si>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</si>
  <si>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</si>
  <si>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</si>
  <si>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</si>
  <si>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</si>
  <si>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</si>
  <si>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</si>
  <si>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</si>
  <si>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</si>
  <si>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</si>
  <si>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</si>
  <si>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</si>
  <si>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</si>
  <si>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</si>
  <si>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</si>
  <si>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</si>
  <si>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</si>
  <si>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</si>
  <si>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</si>
  <si>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</si>
  <si>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</si>
  <si>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</si>
  <si>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</si>
  <si>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</si>
  <si>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</si>
  <si>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</si>
  <si>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</si>
  <si>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</si>
  <si>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</si>
  <si>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</si>
  <si>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</si>
  <si>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</si>
  <si>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</si>
  <si>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</si>
  <si>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</si>
  <si>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</si>
  <si>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</si>
  <si>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</si>
  <si>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</si>
  <si>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</si>
  <si>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</si>
  <si>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</si>
  <si>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</si>
  <si>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</si>
  <si>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</si>
  <si>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</si>
  <si>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</si>
  <si>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</si>
  <si>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</si>
  <si>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</si>
  <si>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</si>
  <si>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</si>
  <si>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</si>
  <si>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</si>
  <si>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</si>
  <si>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</si>
  <si>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</si>
  <si>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</si>
  <si>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</si>
  <si>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</si>
  <si>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</si>
  <si>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</si>
  <si>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</si>
  <si>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</si>
  <si>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</si>
  <si>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</si>
  <si>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</si>
  <si>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</si>
  <si>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</si>
  <si>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</si>
  <si>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</si>
  <si>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</si>
  <si>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</si>
  <si>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</si>
  <si>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</si>
  <si>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</si>
  <si>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</si>
  <si>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</si>
  <si>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</si>
  <si>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</si>
  <si>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</si>
  <si>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</si>
  <si>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</si>
  <si>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</si>
  <si>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</si>
  <si>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</si>
  <si>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</si>
  <si>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</si>
  <si>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</si>
  <si>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</si>
  <si>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</si>
  <si>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</si>
  <si>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</si>
  <si>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</si>
  <si>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</si>
  <si>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</si>
  <si>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</si>
  <si>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</si>
  <si>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</si>
  <si>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</si>
  <si>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</si>
  <si>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</si>
  <si>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</si>
  <si>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</si>
  <si>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</si>
  <si>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</si>
  <si>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</si>
  <si>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</si>
  <si>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</si>
  <si>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</si>
  <si>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</si>
  <si>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</si>
  <si>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</si>
  <si>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</si>
  <si>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</si>
  <si>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</si>
  <si>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</si>
  <si>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</si>
  <si>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</si>
  <si>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</si>
  <si>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</si>
  <si>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</si>
  <si>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</si>
  <si>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</si>
  <si>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</si>
  <si>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</si>
  <si>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</si>
  <si>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</si>
  <si>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</si>
  <si>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</si>
  <si>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</si>
  <si>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</si>
  <si>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</si>
  <si>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</si>
  <si>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</si>
  <si>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</si>
  <si>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</si>
  <si>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</si>
  <si>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</si>
  <si>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</si>
  <si>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</si>
  <si>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</si>
  <si>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</si>
  <si>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</si>
  <si>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</si>
  <si>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</si>
  <si>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</si>
  <si>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</si>
  <si>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</si>
  <si>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</si>
  <si>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</si>
  <si>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</si>
  <si>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</si>
  <si>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</si>
  <si>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</si>
  <si>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</si>
  <si>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</si>
  <si>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</si>
  <si>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</si>
  <si>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</si>
  <si>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</si>
  <si>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</si>
  <si>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</si>
  <si>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</si>
  <si>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</si>
  <si>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</si>
  <si>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</si>
  <si>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</si>
  <si>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</si>
  <si>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</si>
  <si>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</si>
  <si>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</si>
  <si>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</si>
  <si>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</si>
  <si>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</si>
  <si>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</si>
  <si>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</si>
  <si>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</si>
  <si>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</si>
  <si>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</si>
  <si>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</si>
  <si>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</si>
  <si>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</si>
  <si>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</si>
  <si>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</si>
  <si>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</si>
  <si>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</si>
  <si>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</si>
  <si>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</si>
  <si>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</si>
  <si>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</si>
  <si>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</si>
  <si>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</si>
  <si>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</si>
  <si>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</si>
  <si>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</si>
  <si>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</si>
  <si>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</si>
  <si>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</si>
  <si>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</si>
  <si>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</si>
  <si>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</si>
  <si>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</si>
  <si>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</si>
  <si>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</si>
  <si>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</si>
  <si>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</si>
  <si>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</si>
  <si>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</si>
  <si>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</si>
  <si>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</si>
  <si>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</si>
  <si>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</si>
  <si>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</si>
  <si>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</si>
  <si>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</si>
  <si>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</si>
  <si>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</si>
  <si>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</si>
  <si>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</si>
  <si>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</si>
  <si>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</si>
  <si>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</si>
  <si>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</si>
  <si>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</si>
  <si>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</si>
  <si>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</si>
  <si>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</si>
  <si>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</si>
  <si>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</si>
  <si>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</si>
  <si>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</si>
  <si>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</si>
  <si>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</si>
  <si>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</si>
  <si>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</si>
  <si>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</si>
  <si>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</si>
  <si>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</si>
  <si>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</si>
  <si>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</si>
  <si>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</si>
  <si>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</si>
  <si>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</si>
  <si>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</si>
  <si>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</si>
  <si>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</si>
  <si>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</si>
  <si>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</si>
  <si>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</si>
  <si>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</si>
  <si>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</si>
  <si>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</si>
  <si>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</si>
  <si>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</si>
  <si>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</si>
  <si>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</si>
  <si>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</si>
  <si>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</si>
  <si>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</si>
  <si>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</si>
  <si>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</si>
  <si>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</si>
  <si>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</si>
  <si>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</si>
  <si>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</si>
  <si>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</si>
  <si>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</si>
  <si>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</si>
  <si>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</si>
  <si>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</si>
  <si>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</si>
  <si>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</si>
  <si>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</si>
  <si>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</si>
  <si>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</si>
  <si>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</si>
  <si>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</si>
  <si>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</si>
  <si>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</si>
  <si>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</si>
  <si>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</si>
  <si>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</si>
  <si>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</si>
  <si>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</si>
  <si>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</si>
  <si>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</si>
  <si>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</si>
  <si>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</si>
  <si>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</si>
  <si>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</si>
  <si>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</si>
  <si>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</si>
  <si>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</si>
  <si>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</si>
  <si>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</si>
  <si>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</si>
  <si>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</si>
  <si>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</si>
  <si>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</si>
  <si>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</si>
  <si>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</si>
  <si>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</si>
  <si>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</si>
  <si>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</si>
  <si>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</si>
  <si>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</si>
  <si>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</si>
  <si>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</si>
  <si>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</si>
  <si>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</si>
  <si>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</si>
  <si>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</si>
  <si>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</si>
  <si>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</si>
  <si>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</si>
  <si>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</si>
  <si>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</si>
  <si>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</si>
  <si>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</si>
  <si>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</si>
  <si>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</si>
  <si>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</si>
  <si>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</si>
  <si>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</si>
  <si>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</si>
  <si>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</si>
  <si>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</si>
  <si>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</si>
  <si>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</si>
  <si>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</si>
  <si>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</si>
  <si>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</si>
  <si>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</si>
  <si>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</si>
  <si>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</si>
  <si>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</si>
  <si>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</si>
  <si>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</si>
  <si>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</si>
  <si>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</si>
  <si>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</si>
  <si>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</si>
  <si>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</si>
  <si>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</si>
  <si>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</si>
  <si>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</si>
  <si>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</si>
  <si>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</si>
  <si>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</si>
  <si>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</si>
  <si>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</si>
  <si>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</si>
  <si>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</si>
  <si>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</si>
  <si>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</si>
  <si>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</si>
  <si>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</si>
  <si>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</si>
  <si>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</si>
  <si>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</si>
  <si>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</si>
  <si>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</si>
  <si>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</si>
  <si>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</si>
  <si>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</si>
  <si>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</si>
  <si>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</si>
  <si>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</si>
  <si>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</si>
  <si>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</si>
  <si>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</si>
  <si>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</si>
  <si>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</si>
  <si>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</si>
  <si>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</si>
  <si>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</si>
  <si>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</si>
  <si>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</si>
  <si>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</si>
  <si>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</si>
  <si>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</si>
  <si>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</si>
  <si>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</si>
  <si>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</si>
  <si>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</si>
  <si>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</si>
  <si>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</si>
  <si>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</si>
  <si>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</si>
  <si>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</si>
  <si>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</si>
  <si>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</si>
  <si>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</si>
  <si>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</si>
  <si>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</si>
  <si>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</si>
  <si>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</si>
  <si>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</si>
  <si>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</si>
  <si>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</si>
  <si>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</si>
  <si>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</si>
  <si>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</si>
  <si>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</si>
  <si>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</si>
  <si>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</si>
  <si>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</si>
  <si>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</si>
  <si>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</si>
  <si>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</si>
  <si>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</si>
  <si>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</si>
  <si>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</si>
  <si>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</si>
  <si>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</si>
  <si>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</si>
  <si>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</si>
  <si>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</si>
  <si>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</si>
  <si>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</si>
  <si>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</si>
  <si>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</si>
  <si>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</si>
  <si>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</si>
  <si>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</si>
  <si>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</si>
  <si>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</si>
  <si>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</si>
  <si>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</si>
  <si>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</si>
  <si>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</si>
  <si>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</si>
  <si>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</si>
  <si>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</si>
  <si>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</si>
  <si>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</si>
  <si>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</si>
  <si>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</si>
  <si>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</si>
  <si>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</si>
  <si>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</si>
  <si>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</si>
  <si>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</si>
  <si>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</si>
  <si>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</si>
  <si>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</si>
  <si>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</si>
  <si>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</si>
  <si>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</si>
  <si>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</si>
  <si>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</si>
  <si>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</si>
  <si>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</si>
  <si>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</si>
  <si>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</si>
  <si>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</si>
  <si>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</si>
  <si>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</si>
  <si>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</si>
  <si>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</si>
  <si>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</si>
  <si>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</si>
  <si>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</si>
  <si>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</si>
  <si>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</si>
  <si>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</si>
  <si>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</si>
  <si>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</si>
  <si>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</si>
  <si>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</si>
  <si>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</si>
  <si>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</si>
  <si>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</si>
  <si>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</si>
  <si>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</si>
  <si>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</si>
  <si>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</si>
  <si>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</si>
  <si>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</si>
  <si>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</si>
  <si>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</si>
  <si>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</si>
  <si>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</si>
  <si>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</si>
  <si>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</si>
  <si>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</si>
  <si>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</si>
  <si>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</si>
  <si>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</si>
  <si>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</si>
  <si>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</si>
  <si>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</si>
  <si>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</si>
  <si>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</si>
  <si>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</si>
  <si>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</si>
  <si>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</si>
  <si>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</si>
  <si>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</si>
  <si>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</si>
  <si>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</si>
  <si>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</si>
  <si>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</si>
  <si>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</si>
  <si>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</si>
  <si>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</si>
  <si>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</si>
  <si>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</si>
  <si>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</si>
  <si>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</si>
  <si>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</si>
  <si>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</si>
  <si>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</si>
  <si>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</si>
  <si>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</si>
  <si>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</si>
  <si>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</si>
  <si>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</si>
  <si>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</si>
  <si>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</si>
  <si>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</si>
  <si>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</si>
  <si>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</si>
  <si>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</si>
  <si>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</si>
  <si>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</si>
  <si>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</si>
  <si>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</si>
  <si>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</si>
  <si>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</si>
  <si>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</si>
  <si>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</si>
  <si>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</si>
  <si>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</si>
  <si>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</si>
  <si>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</si>
  <si>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</si>
  <si>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</si>
  <si>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</si>
  <si>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</si>
  <si>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</si>
  <si>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</si>
  <si>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</si>
  <si>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</si>
  <si>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</si>
  <si>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</si>
  <si>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</si>
  <si>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</si>
  <si>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</si>
  <si>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</si>
  <si>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</si>
  <si>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</si>
  <si>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</si>
  <si>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</si>
  <si>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</si>
  <si>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</si>
  <si>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</si>
  <si>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</si>
  <si>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</si>
  <si>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</si>
  <si>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</si>
  <si>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</si>
  <si>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</si>
  <si>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</si>
  <si>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</si>
  <si>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</si>
  <si>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</si>
  <si>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</si>
  <si>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</si>
  <si>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</si>
  <si>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</si>
  <si>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</si>
  <si>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</si>
  <si>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</si>
  <si>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</si>
  <si>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</si>
  <si>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</si>
  <si>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</si>
  <si>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</si>
  <si>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</si>
  <si>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</si>
  <si>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</si>
  <si>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</si>
  <si>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</si>
  <si>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</si>
  <si>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</si>
  <si>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</si>
  <si>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</si>
  <si>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</si>
  <si>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</si>
  <si>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</si>
  <si>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</si>
  <si>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</si>
  <si>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</si>
  <si>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</si>
  <si>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</si>
  <si>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</si>
  <si>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</si>
  <si>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</si>
  <si>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</si>
  <si>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</si>
  <si>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</si>
  <si>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</si>
  <si>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</si>
  <si>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</si>
  <si>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</si>
  <si>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</si>
  <si>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</si>
  <si>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</si>
  <si>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</si>
  <si>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</si>
  <si>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</si>
  <si>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</si>
  <si>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</si>
  <si>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</si>
  <si>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</si>
  <si>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</si>
  <si>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</si>
  <si>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</si>
  <si>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</si>
  <si>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</si>
  <si>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</si>
  <si>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</si>
  <si>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</si>
  <si>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</si>
  <si>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</si>
  <si>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</si>
  <si>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</si>
  <si>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</si>
  <si>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</si>
  <si>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</si>
  <si>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</si>
  <si>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</si>
  <si>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</si>
  <si>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</si>
  <si>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</si>
  <si>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</si>
  <si>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</si>
  <si>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</si>
  <si>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</si>
  <si>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</si>
  <si>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</si>
  <si>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</si>
  <si>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</si>
  <si>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</si>
  <si>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</si>
  <si>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</si>
  <si>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</si>
  <si>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</si>
  <si>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</si>
  <si>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</si>
  <si>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</si>
  <si>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</si>
  <si>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</si>
  <si>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</si>
  <si>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</si>
  <si>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</si>
  <si>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</si>
  <si>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</si>
  <si>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</si>
  <si>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</si>
  <si>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</si>
  <si>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</si>
  <si>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</si>
  <si>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</si>
  <si>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</si>
  <si>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</si>
  <si>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</si>
  <si>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</si>
  <si>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</si>
  <si>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</si>
  <si>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</si>
  <si>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</si>
  <si>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</si>
  <si>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</si>
  <si>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</si>
  <si>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</si>
  <si>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</si>
  <si>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</si>
  <si>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</si>
  <si>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</si>
  <si>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</si>
  <si>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</si>
  <si>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</si>
  <si>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</si>
  <si>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</si>
  <si>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</si>
  <si>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</si>
  <si>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</si>
  <si>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</si>
  <si>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</si>
  <si>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</si>
  <si>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</si>
  <si>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</si>
  <si>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</si>
  <si>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</si>
  <si>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</si>
  <si>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</si>
  <si>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</si>
  <si>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</si>
  <si>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</si>
  <si>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</si>
  <si>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</si>
  <si>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</si>
  <si>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</si>
  <si>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</si>
  <si>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</si>
  <si>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</si>
  <si>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</si>
  <si>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</si>
  <si>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</si>
  <si>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</si>
  <si>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</si>
  <si>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</si>
  <si>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</si>
  <si>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</si>
  <si>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</si>
  <si>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</si>
  <si>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</si>
  <si>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</si>
  <si>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</si>
  <si>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</si>
  <si>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</si>
  <si>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</si>
  <si>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</si>
  <si>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</si>
  <si>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</si>
  <si>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</si>
  <si>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</si>
  <si>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</si>
  <si>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</si>
  <si>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</si>
  <si>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</si>
  <si>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</si>
  <si>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</si>
  <si>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</si>
  <si>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</si>
  <si>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</si>
  <si>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</si>
  <si>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</si>
  <si>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</si>
  <si>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</si>
  <si>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</si>
  <si>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</si>
  <si>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</si>
  <si>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</si>
  <si>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</si>
  <si>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</si>
  <si>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</si>
  <si>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</si>
  <si>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</si>
  <si>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</si>
  <si>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</si>
  <si>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</si>
  <si>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</si>
  <si>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</si>
  <si>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</si>
  <si>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</si>
  <si>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</si>
  <si>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</si>
  <si>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</si>
  <si>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</si>
  <si>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</si>
  <si>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</si>
  <si>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</si>
  <si>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</si>
  <si>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</si>
  <si>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</si>
  <si>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</si>
  <si>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</si>
  <si>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</si>
  <si>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</si>
  <si>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</si>
  <si>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</si>
  <si>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</si>
  <si>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</si>
  <si>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</si>
  <si>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</si>
  <si>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</si>
  <si>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</si>
  <si>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</si>
  <si>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</si>
  <si>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</si>
  <si>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</si>
  <si>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</si>
  <si>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</si>
  <si>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</si>
  <si>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</si>
  <si>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</si>
  <si>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</si>
  <si>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</si>
  <si>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</si>
  <si>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</si>
  <si>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</si>
  <si>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</si>
  <si>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</si>
  <si>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</si>
  <si>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</si>
  <si>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</si>
  <si>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</si>
  <si>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</si>
  <si>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</si>
  <si>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</si>
  <si>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</si>
  <si>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</si>
  <si>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</si>
  <si>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</si>
  <si>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</si>
  <si>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</si>
  <si>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</si>
  <si>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</si>
  <si>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</si>
  <si>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</si>
  <si>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</si>
  <si>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</si>
  <si>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</si>
  <si>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</si>
  <si>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</si>
  <si>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</si>
  <si>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</si>
  <si>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</si>
  <si>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</si>
  <si>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</si>
  <si>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</si>
  <si>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</si>
  <si>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</si>
  <si>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</si>
  <si>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</si>
  <si>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</si>
  <si>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</si>
  <si>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</si>
  <si>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</si>
  <si>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</si>
  <si>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</si>
  <si>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</si>
  <si>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</si>
  <si>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</si>
  <si>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</si>
  <si>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</si>
  <si>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</si>
  <si>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</si>
  <si>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</si>
  <si>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</si>
  <si>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</si>
  <si>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</si>
  <si>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</si>
  <si>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</si>
  <si>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</si>
  <si>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</si>
  <si>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</si>
  <si>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</si>
  <si>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</si>
  <si>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</si>
  <si>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</si>
  <si>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</si>
  <si>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</si>
  <si>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</si>
  <si>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</si>
  <si>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</si>
  <si>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</si>
  <si>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</si>
  <si>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</si>
  <si>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</si>
  <si>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</si>
  <si>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</si>
  <si>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</si>
  <si>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</si>
  <si>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</si>
  <si>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</si>
  <si>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</si>
  <si>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</si>
  <si>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</si>
  <si>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</si>
  <si>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</si>
  <si>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</si>
  <si>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</si>
  <si>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</si>
  <si>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</si>
  <si>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</si>
  <si>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</si>
  <si>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</si>
  <si>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</si>
  <si>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</si>
  <si>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</si>
  <si>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</si>
  <si>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</si>
  <si>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</si>
  <si>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</si>
  <si>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</si>
  <si>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</si>
  <si>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</si>
  <si>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</si>
  <si>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</si>
  <si>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</si>
  <si>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</si>
  <si>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</si>
  <si>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</si>
  <si>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</si>
  <si>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</si>
  <si>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</si>
  <si>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</si>
  <si>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</si>
  <si>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</si>
  <si>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</si>
  <si>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</si>
  <si>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</si>
  <si>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</si>
  <si>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</si>
  <si>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</si>
  <si>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</si>
  <si>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</si>
  <si>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</si>
  <si>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</si>
  <si>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</si>
  <si>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</si>
  <si>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</si>
  <si>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</si>
  <si>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</si>
  <si>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</si>
  <si>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</si>
  <si>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</si>
  <si>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</si>
  <si>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</si>
  <si>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</si>
  <si>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</si>
  <si>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</si>
  <si>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</si>
  <si>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</si>
  <si>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</si>
  <si>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</si>
  <si>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</si>
  <si>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</si>
  <si>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</si>
  <si>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</si>
  <si>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</si>
  <si>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</si>
  <si>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</si>
  <si>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</si>
  <si>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</si>
  <si>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</si>
  <si>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</si>
  <si>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</si>
  <si>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</si>
  <si>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</si>
  <si>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</si>
  <si>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</si>
  <si>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</si>
  <si>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</si>
  <si>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</si>
  <si>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</si>
  <si>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</si>
  <si>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</si>
  <si>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</si>
  <si>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</si>
  <si>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</si>
  <si>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</si>
  <si>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</si>
  <si>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</si>
  <si>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</si>
  <si>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</si>
  <si>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</si>
  <si>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</si>
  <si>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</si>
  <si>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</si>
  <si>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</si>
  <si>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</si>
  <si>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</si>
  <si>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</si>
  <si>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</si>
  <si>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</si>
  <si>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</si>
  <si>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</si>
  <si>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</si>
  <si>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</si>
  <si>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</si>
  <si>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</si>
  <si>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</si>
  <si>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</si>
  <si>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</si>
  <si>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</si>
  <si>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</si>
  <si>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</si>
  <si>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</si>
  <si>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</si>
  <si>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</si>
  <si>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</si>
  <si>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</si>
  <si>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</si>
  <si>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</si>
  <si>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</si>
  <si>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</si>
  <si>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</si>
  <si>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</si>
  <si>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</si>
  <si>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</si>
  <si>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</si>
  <si>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</si>
  <si>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</si>
  <si>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</si>
  <si>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</si>
  <si>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</si>
  <si>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</si>
  <si>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</si>
  <si>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</si>
  <si>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</si>
  <si>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</si>
  <si>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</si>
  <si>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</si>
  <si>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</si>
  <si>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</si>
  <si>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</si>
  <si>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</si>
  <si>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</si>
  <si>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</si>
  <si>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</si>
  <si>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</si>
  <si>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</si>
  <si>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</si>
  <si>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</si>
  <si>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</si>
  <si>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</si>
  <si>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</si>
  <si>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</si>
  <si>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</si>
  <si>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</si>
  <si>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</si>
  <si>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</si>
  <si>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</si>
  <si>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</si>
  <si>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</si>
  <si>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</si>
  <si>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</si>
  <si>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</si>
  <si>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</si>
  <si>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</si>
  <si>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</si>
  <si>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</si>
  <si>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</si>
  <si>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</si>
  <si>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</si>
  <si>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</si>
  <si>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</si>
  <si>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</si>
  <si>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</si>
  <si>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</si>
  <si>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</si>
  <si>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</si>
  <si>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</si>
  <si>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</si>
  <si>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</si>
  <si>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</si>
  <si>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</si>
  <si>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</si>
  <si>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</si>
  <si>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</si>
  <si>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</si>
  <si>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</si>
  <si>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</si>
  <si>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</si>
  <si>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</si>
  <si>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</si>
  <si>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</si>
  <si>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</si>
  <si>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</si>
  <si>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</si>
  <si>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</si>
  <si>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</si>
  <si>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</si>
  <si>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</si>
  <si>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</si>
  <si>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</si>
  <si>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</si>
  <si>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</si>
  <si>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</si>
  <si>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</si>
  <si>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</si>
  <si>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</si>
  <si>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</si>
  <si>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</si>
  <si>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</si>
  <si>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</si>
  <si>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</si>
  <si>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</si>
  <si>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</si>
  <si>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</si>
  <si>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</si>
  <si>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</si>
  <si>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</si>
  <si>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</si>
  <si>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</si>
  <si>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</si>
  <si>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</si>
  <si>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</si>
  <si>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</si>
  <si>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</si>
  <si>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</si>
  <si>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</si>
  <si>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</si>
  <si>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</si>
  <si>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</si>
  <si>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</si>
  <si>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</si>
  <si>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</si>
  <si>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</si>
  <si>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</si>
  <si>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</si>
  <si>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</si>
  <si>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</si>
  <si>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</si>
  <si>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</si>
  <si>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</si>
  <si>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</si>
  <si>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</si>
  <si>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</si>
  <si>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</si>
  <si>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</si>
  <si>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</si>
  <si>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</si>
  <si>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</si>
  <si>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</si>
  <si>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</si>
  <si>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</si>
  <si>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</si>
  <si>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</si>
  <si>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</si>
  <si>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</si>
  <si>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</si>
  <si>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</si>
  <si>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</si>
  <si>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</si>
  <si>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</si>
  <si>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</si>
  <si>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</si>
  <si>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</si>
  <si>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</si>
  <si>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</si>
  <si>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</si>
  <si>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</si>
  <si>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</si>
  <si>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</si>
  <si>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</si>
  <si>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</si>
  <si>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</si>
  <si>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</si>
  <si>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</si>
  <si>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</si>
  <si>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</si>
  <si>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</si>
  <si>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</si>
  <si>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</si>
  <si>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</si>
  <si>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</si>
  <si>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</si>
  <si>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</si>
  <si>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</si>
  <si>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</si>
  <si>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</si>
  <si>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</si>
  <si>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</si>
  <si>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</si>
  <si>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</si>
  <si>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</si>
  <si>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</si>
  <si>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</si>
  <si>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</si>
  <si>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</si>
  <si>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</si>
  <si>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</si>
  <si>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</si>
  <si>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</si>
  <si>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</si>
  <si>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</si>
  <si>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</si>
  <si>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</si>
  <si>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</si>
  <si>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</si>
  <si>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</si>
  <si>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</si>
  <si>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</si>
  <si>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</si>
  <si>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</si>
  <si>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</si>
  <si>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</si>
  <si>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</si>
  <si>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</si>
  <si>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</si>
  <si>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</si>
  <si>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</si>
  <si>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</si>
  <si>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</si>
  <si>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</si>
  <si>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</si>
  <si>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</si>
  <si>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</si>
  <si>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</si>
  <si>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</si>
  <si>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</si>
  <si>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</si>
  <si>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</si>
  <si>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</si>
  <si>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</si>
  <si>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</si>
  <si>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</si>
  <si>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</si>
  <si>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</si>
  <si>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</si>
  <si>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</si>
  <si>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</si>
  <si>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</si>
  <si>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</si>
  <si>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</si>
  <si>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</si>
  <si>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</si>
  <si>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</si>
  <si>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</si>
  <si>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</si>
  <si>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</si>
  <si>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</si>
  <si>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</si>
  <si>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</si>
  <si>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</si>
  <si>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</si>
  <si>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</si>
  <si>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</si>
  <si>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</si>
  <si>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</si>
  <si>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</si>
  <si>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</si>
  <si>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</si>
  <si>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</si>
  <si>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</si>
  <si>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</si>
  <si>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</si>
  <si>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</si>
  <si>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</si>
  <si>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</si>
  <si>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</si>
  <si>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</si>
  <si>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</si>
  <si>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</si>
  <si>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</si>
  <si>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</si>
  <si>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</si>
  <si>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</si>
  <si>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</si>
  <si>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</si>
  <si>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</si>
  <si>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</si>
  <si>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</si>
  <si>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</si>
  <si>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</si>
  <si>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</si>
  <si>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</si>
  <si>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</si>
  <si>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</si>
  <si>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</si>
  <si>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</si>
  <si>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</si>
  <si>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</si>
  <si>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</si>
  <si>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</si>
  <si>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</si>
  <si>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</si>
  <si>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</si>
  <si>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</si>
  <si>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</si>
  <si>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</si>
  <si>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</si>
  <si>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</si>
  <si>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</si>
  <si>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</si>
  <si>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</si>
  <si>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</si>
  <si>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</si>
  <si>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</si>
  <si>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</si>
  <si>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</si>
  <si>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</si>
  <si>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</si>
  <si>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</si>
  <si>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</si>
  <si>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</si>
  <si>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</si>
  <si>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</si>
  <si>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</si>
  <si>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</si>
  <si>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</si>
  <si>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</si>
  <si>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</si>
  <si>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</si>
  <si>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</si>
  <si>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</si>
  <si>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</si>
  <si>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</si>
  <si>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</si>
  <si>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</si>
  <si>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</si>
  <si>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</si>
  <si>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</si>
  <si>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</si>
  <si>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</si>
  <si>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</si>
  <si>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</si>
  <si>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</si>
  <si>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</si>
  <si>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</si>
  <si>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</si>
  <si>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</si>
  <si>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</si>
  <si>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</si>
  <si>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</si>
  <si>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</si>
  <si>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</si>
  <si>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</si>
  <si>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</si>
  <si>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</si>
  <si>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</si>
  <si>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</si>
  <si>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</si>
  <si>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</si>
  <si>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</si>
  <si>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</si>
  <si>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</si>
  <si>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</si>
  <si>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</si>
  <si>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</si>
  <si>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</si>
  <si>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</si>
  <si>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</si>
  <si>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</si>
  <si>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</si>
  <si>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</si>
  <si>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</si>
  <si>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</si>
  <si>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</si>
  <si>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</si>
  <si>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</si>
  <si>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</si>
  <si>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</si>
  <si>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</si>
  <si>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</si>
  <si>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</si>
  <si>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</si>
  <si>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</si>
  <si>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</si>
  <si>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</si>
  <si>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</si>
  <si>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</si>
  <si>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</si>
  <si>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</si>
  <si>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</si>
  <si>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</si>
  <si>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</si>
  <si>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</si>
  <si>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</si>
  <si>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</si>
  <si>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</si>
  <si>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</si>
  <si>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</si>
  <si>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</si>
  <si>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</si>
  <si>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</si>
  <si>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</si>
  <si>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</si>
  <si>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</si>
  <si>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</si>
  <si>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</si>
  <si>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</si>
  <si>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</si>
  <si>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</si>
  <si>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</si>
  <si>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</si>
  <si>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</si>
  <si>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</si>
  <si>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</si>
  <si>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</si>
  <si>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</si>
  <si>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</si>
  <si>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</si>
  <si>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</si>
  <si>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</si>
  <si>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</si>
  <si>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</si>
  <si>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</si>
  <si>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</si>
  <si>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</si>
  <si>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</si>
  <si>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</si>
  <si>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</si>
  <si>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</si>
  <si>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</si>
  <si>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</si>
  <si>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</si>
  <si>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</si>
  <si>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</si>
  <si>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</si>
  <si>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</si>
  <si>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</si>
  <si>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</si>
  <si>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</si>
  <si>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</si>
  <si>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</si>
  <si>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</si>
  <si>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</si>
  <si>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</si>
  <si>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</si>
  <si>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</si>
  <si>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</si>
  <si>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</si>
  <si>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</si>
  <si>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</si>
  <si>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</si>
  <si>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</si>
  <si>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</si>
  <si>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</si>
  <si>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</si>
  <si>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</si>
  <si>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</si>
  <si>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</si>
  <si>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</si>
  <si>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</si>
  <si>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</si>
  <si>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</si>
  <si>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</si>
  <si>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</si>
  <si>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</si>
  <si>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</si>
  <si>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</si>
  <si>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</si>
  <si>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</si>
  <si>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</si>
  <si>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</si>
  <si>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</si>
  <si>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</si>
  <si>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</si>
  <si>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</si>
  <si>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</si>
  <si>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</si>
  <si>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</si>
  <si>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</si>
  <si>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</si>
  <si>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</si>
  <si>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</si>
  <si>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</si>
  <si>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</si>
  <si>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</si>
  <si>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</si>
  <si>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</si>
  <si>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</si>
  <si>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</si>
  <si>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</si>
  <si>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</si>
  <si>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</si>
  <si>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</si>
  <si>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</si>
  <si>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</si>
  <si>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</si>
  <si>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</si>
  <si>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</si>
  <si>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</si>
  <si>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</si>
  <si>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</si>
  <si>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</si>
  <si>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</si>
  <si>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</si>
  <si>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</si>
  <si>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</si>
  <si>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</si>
  <si>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</si>
  <si>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</si>
  <si>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</si>
  <si>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</si>
  <si>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</si>
  <si>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</si>
  <si>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</si>
  <si>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</si>
  <si>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</si>
  <si>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</si>
  <si>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</si>
  <si>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</si>
  <si>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</si>
  <si>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</si>
  <si>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</si>
  <si>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</si>
  <si>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</si>
  <si>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</si>
  <si>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</si>
  <si>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</si>
  <si>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</si>
  <si>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</si>
  <si>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</si>
  <si>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</si>
  <si>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</si>
  <si>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</si>
  <si>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</si>
  <si>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</si>
  <si>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</si>
  <si>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</si>
  <si>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</si>
  <si>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</si>
  <si>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</si>
  <si>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</si>
  <si>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</si>
  <si>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</si>
  <si>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</si>
  <si>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</si>
  <si>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</si>
  <si>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</si>
  <si>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</si>
  <si>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</si>
  <si>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</si>
  <si>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</si>
  <si>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</si>
  <si>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</si>
  <si>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</si>
  <si>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</si>
  <si>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</si>
  <si>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</si>
  <si>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</si>
  <si>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</si>
  <si>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</si>
  <si>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</si>
  <si>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</si>
  <si>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</si>
  <si>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</si>
  <si>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</si>
  <si>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</si>
  <si>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</si>
  <si>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</si>
  <si>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</si>
  <si>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</si>
  <si>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</si>
  <si>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</si>
  <si>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</si>
  <si>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</si>
  <si>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</si>
  <si>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</si>
  <si>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</si>
  <si>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</si>
  <si>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</si>
  <si>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</si>
  <si>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</si>
  <si>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</si>
  <si>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</si>
  <si>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</si>
  <si>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</si>
  <si>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</si>
  <si>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</si>
  <si>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</si>
  <si>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</si>
  <si>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</si>
  <si>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</si>
  <si>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</si>
  <si>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</si>
  <si>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</si>
  <si>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</si>
  <si>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</si>
  <si>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</si>
  <si>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</si>
  <si>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</si>
  <si>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</si>
  <si>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</si>
  <si>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</si>
  <si>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</si>
  <si>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</si>
  <si>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</si>
  <si>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</si>
  <si>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</si>
  <si>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</si>
  <si>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</si>
  <si>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</si>
  <si>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</si>
  <si>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</si>
  <si>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</si>
  <si>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</si>
  <si>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</si>
  <si>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</si>
  <si>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</si>
  <si>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</si>
  <si>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</si>
  <si>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</si>
  <si>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</si>
  <si>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</si>
  <si>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</si>
  <si>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</si>
  <si>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</si>
  <si>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</si>
  <si>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</si>
  <si>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</si>
  <si>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</si>
  <si>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</si>
  <si>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</si>
  <si>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</si>
  <si>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</si>
  <si>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</si>
  <si>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</si>
  <si>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</si>
  <si>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</si>
  <si>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</si>
  <si>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</si>
  <si>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</si>
  <si>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</si>
  <si>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</si>
  <si>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</si>
  <si>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</si>
  <si>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</si>
  <si>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</si>
  <si>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</si>
  <si>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</si>
  <si>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</si>
  <si>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</si>
  <si>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</si>
  <si>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</si>
  <si>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</si>
  <si>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</si>
  <si>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</si>
  <si>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</si>
  <si>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</si>
  <si>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</si>
  <si>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</si>
  <si>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</si>
  <si>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</si>
  <si>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</si>
  <si>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</si>
  <si>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</si>
  <si>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</si>
  <si>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</si>
  <si>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</si>
  <si>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</si>
  <si>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</si>
  <si>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</si>
  <si>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</si>
  <si>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</si>
  <si>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</si>
  <si>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</si>
  <si>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</si>
  <si>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</si>
  <si>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</si>
  <si>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</si>
  <si>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</si>
  <si>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</si>
  <si>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</si>
  <si>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</si>
  <si>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</si>
  <si>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</si>
  <si>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</si>
  <si>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</si>
  <si>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</si>
  <si>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</si>
  <si>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</si>
  <si>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</si>
  <si>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</si>
  <si>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</si>
  <si>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</si>
  <si>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</si>
  <si>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</si>
  <si>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</si>
  <si>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</si>
  <si>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</si>
  <si>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</si>
  <si>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</si>
  <si>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</si>
  <si>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</si>
  <si>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</si>
  <si>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</si>
  <si>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</si>
  <si>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</si>
  <si>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</si>
  <si>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</si>
  <si>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</si>
  <si>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</si>
  <si>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</si>
  <si>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</si>
  <si>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</si>
  <si>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</si>
  <si>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</si>
  <si>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</si>
  <si>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</si>
  <si>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</si>
  <si>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</si>
  <si>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</si>
  <si>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</si>
  <si>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</si>
  <si>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</si>
  <si>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</si>
  <si>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</si>
  <si>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</si>
  <si>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</si>
  <si>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</si>
  <si>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</si>
  <si>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</si>
  <si>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</si>
  <si>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</si>
  <si>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</si>
  <si>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</si>
  <si>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</si>
  <si>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</si>
  <si>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</si>
  <si>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</si>
  <si>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</si>
  <si>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</si>
  <si>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</si>
  <si>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</si>
  <si>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</si>
  <si>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</si>
  <si>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</si>
  <si>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</si>
  <si>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</si>
  <si>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</si>
  <si>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</si>
  <si>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</si>
  <si>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</si>
  <si>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</si>
  <si>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</si>
  <si>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</si>
  <si>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</si>
  <si>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</si>
  <si>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</si>
  <si>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</si>
  <si>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</si>
  <si>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</si>
  <si>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</si>
  <si>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</si>
  <si>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</si>
  <si>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</si>
  <si>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</si>
  <si>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</si>
  <si>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</si>
  <si>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</si>
  <si>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</si>
  <si>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</si>
  <si>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</si>
  <si>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</si>
  <si>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</si>
  <si>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</si>
  <si>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</si>
  <si>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</si>
  <si>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</si>
  <si>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</si>
  <si>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</si>
  <si>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</si>
  <si>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</si>
  <si>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</si>
  <si>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</si>
  <si>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</si>
  <si>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</si>
  <si>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</si>
  <si>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</si>
  <si>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</si>
  <si>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</si>
  <si>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</si>
  <si>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</si>
  <si>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</si>
  <si>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</si>
  <si>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</si>
  <si>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</si>
  <si>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</si>
  <si>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</si>
  <si>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</si>
  <si>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</si>
  <si>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</si>
  <si>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</si>
  <si>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</si>
  <si>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</si>
  <si>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</si>
  <si>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</si>
  <si>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</si>
  <si>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</si>
  <si>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</si>
  <si>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</si>
  <si>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</si>
  <si>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</si>
  <si>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</si>
  <si>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</si>
  <si>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</si>
  <si>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</si>
  <si>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</si>
  <si>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</si>
  <si>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</si>
  <si>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</si>
  <si>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</si>
  <si>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</si>
  <si>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</si>
  <si>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</si>
  <si>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</si>
  <si>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</si>
  <si>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</si>
  <si>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</si>
  <si>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</si>
  <si>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</si>
  <si>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</si>
  <si>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</si>
  <si>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</si>
  <si>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</si>
  <si>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</si>
  <si>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</si>
  <si>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</si>
  <si>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</si>
  <si>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</si>
  <si>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</si>
  <si>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</si>
  <si>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</si>
  <si>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</si>
  <si>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</si>
  <si>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</si>
  <si>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</si>
  <si>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</si>
  <si>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</si>
  <si>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</si>
  <si>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</si>
  <si>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</si>
  <si>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</si>
  <si>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</si>
  <si>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</si>
  <si>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</si>
  <si>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</si>
  <si>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</si>
  <si>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</si>
  <si>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</si>
  <si>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</si>
  <si>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</si>
  <si>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</si>
  <si>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</si>
  <si>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</si>
  <si>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</si>
  <si>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</si>
  <si>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</si>
  <si>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</si>
  <si>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</si>
  <si>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</si>
  <si>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</si>
  <si>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</si>
  <si>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</si>
  <si>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</si>
  <si>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</si>
  <si>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</si>
  <si>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</si>
  <si>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</si>
  <si>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</si>
  <si>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</si>
  <si>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</si>
  <si>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</si>
  <si>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</si>
  <si>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</si>
  <si>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</si>
  <si>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</si>
  <si>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</si>
  <si>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</si>
  <si>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</si>
  <si>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</si>
  <si>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</si>
  <si>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</si>
  <si>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</si>
  <si>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</si>
  <si>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</si>
  <si>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</si>
  <si>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</si>
  <si>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</si>
  <si>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</si>
  <si>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</si>
  <si>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</si>
  <si>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</si>
  <si>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</si>
  <si>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</si>
  <si>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</si>
  <si>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</si>
  <si>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</si>
  <si>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</si>
  <si>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</si>
  <si>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</si>
  <si>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</si>
  <si>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</si>
  <si>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</si>
  <si>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</si>
  <si>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</si>
  <si>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</si>
  <si>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</si>
  <si>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</si>
  <si>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</si>
  <si>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</si>
  <si>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</si>
  <si>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</si>
  <si>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</si>
  <si>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</si>
  <si>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</si>
  <si>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</si>
  <si>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</si>
  <si>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</si>
  <si>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</si>
  <si>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</si>
  <si>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</si>
  <si>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</si>
  <si>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</si>
  <si>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</si>
  <si>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</si>
  <si>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</si>
  <si>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</si>
  <si>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</si>
  <si>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</si>
  <si>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</si>
  <si>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</si>
  <si>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</si>
  <si>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</si>
  <si>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</si>
  <si>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</si>
  <si>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</si>
  <si>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</si>
  <si>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</si>
  <si>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</si>
  <si>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</si>
  <si>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</si>
  <si>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</si>
  <si>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</si>
  <si>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</si>
  <si>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</si>
  <si>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</si>
  <si>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</si>
  <si>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</si>
  <si>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</si>
  <si>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</si>
  <si>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</si>
  <si>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</si>
  <si>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</si>
  <si>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</si>
  <si>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</si>
  <si>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</si>
  <si>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</si>
  <si>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</si>
  <si>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</si>
  <si>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</si>
  <si>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</si>
  <si>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</si>
  <si>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</si>
  <si>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</si>
  <si>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</si>
  <si>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</si>
  <si>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</si>
  <si>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</si>
  <si>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</si>
  <si>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</si>
  <si>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</si>
  <si>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</si>
  <si>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</si>
  <si>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</si>
  <si>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</si>
  <si>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</si>
  <si>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</si>
  <si>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</si>
  <si>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</si>
  <si>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</si>
  <si>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</si>
  <si>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</si>
  <si>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</si>
  <si>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</si>
  <si>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</si>
  <si>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</si>
  <si>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</si>
  <si>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</si>
  <si>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</si>
  <si>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</si>
  <si>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</si>
  <si>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</si>
  <si>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</si>
  <si>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</si>
  <si>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</si>
  <si>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</si>
  <si>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</si>
  <si>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</si>
  <si>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</si>
  <si>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</si>
  <si>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</si>
  <si>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</si>
  <si>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</si>
  <si>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</si>
  <si>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</si>
  <si>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</si>
  <si>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</si>
  <si>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</si>
  <si>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</si>
  <si>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</si>
  <si>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</si>
  <si>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</si>
  <si>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</si>
  <si>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</si>
  <si>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</si>
  <si>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</si>
  <si>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</si>
  <si>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</si>
  <si>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</si>
  <si>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</si>
  <si>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</si>
  <si>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</si>
  <si>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</si>
  <si>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</si>
  <si>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</si>
  <si>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</si>
  <si>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</si>
  <si>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</si>
  <si>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</si>
  <si>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</si>
  <si>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</si>
  <si>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</si>
  <si>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</si>
  <si>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</si>
  <si>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</si>
  <si>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</si>
  <si>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</si>
  <si>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</si>
  <si>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</si>
  <si>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</si>
  <si>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</si>
  <si>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</si>
  <si>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</si>
  <si>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</si>
  <si>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</si>
  <si>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</si>
  <si>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</si>
  <si>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</si>
  <si>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</si>
  <si>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</si>
  <si>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</si>
  <si>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</si>
  <si>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</si>
  <si>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</si>
  <si>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</si>
  <si>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</si>
  <si>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</si>
  <si>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</si>
  <si>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</si>
  <si>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</si>
  <si>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</si>
  <si>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</si>
  <si>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</si>
  <si>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</si>
  <si>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</si>
  <si>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</si>
  <si>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</si>
  <si>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</si>
  <si>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</si>
  <si>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</si>
  <si>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</si>
  <si>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</si>
  <si>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</si>
  <si>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</si>
  <si>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</si>
  <si>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</si>
  <si>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</si>
  <si>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</si>
  <si>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</si>
  <si>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</si>
  <si>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</si>
  <si>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</si>
  <si>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</si>
  <si>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</si>
  <si>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</si>
  <si>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</si>
  <si>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</si>
  <si>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</si>
  <si>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</si>
  <si>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</si>
  <si>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</si>
  <si>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</si>
  <si>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</si>
  <si>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</si>
  <si>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</si>
  <si>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</si>
  <si>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</si>
  <si>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</si>
  <si>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</si>
  <si>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</si>
  <si>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</si>
  <si>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</si>
  <si>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</si>
  <si>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</si>
  <si>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</si>
  <si>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</si>
  <si>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</si>
  <si>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</si>
  <si>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</si>
  <si>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</si>
  <si>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</si>
  <si>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</si>
  <si>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</si>
  <si>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</si>
  <si>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</si>
  <si>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</si>
  <si>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</si>
  <si>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</si>
  <si>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</si>
  <si>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</si>
  <si>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</si>
  <si>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</si>
  <si>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</si>
  <si>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</si>
  <si>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</si>
  <si>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</si>
  <si>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</si>
  <si>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</si>
  <si>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</si>
  <si>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</si>
  <si>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</si>
  <si>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</si>
  <si>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</si>
  <si>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</si>
  <si>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</si>
  <si>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</si>
  <si>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</si>
  <si>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</si>
  <si>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</si>
  <si>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</si>
  <si>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</si>
  <si>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</si>
  <si>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</si>
  <si>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</si>
  <si>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</si>
  <si>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</si>
  <si>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</si>
  <si>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</si>
  <si>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</si>
  <si>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</si>
  <si>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</si>
  <si>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</si>
  <si>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</si>
  <si>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</si>
  <si>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</si>
  <si>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</si>
  <si>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</si>
  <si>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</si>
  <si>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</si>
  <si>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</si>
  <si>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</si>
  <si>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</si>
  <si>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</si>
  <si>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</si>
  <si>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</si>
  <si>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</si>
  <si>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</si>
  <si>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</si>
  <si>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</si>
  <si>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</si>
  <si>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</si>
  <si>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</si>
  <si>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</si>
  <si>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</si>
  <si>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</si>
  <si>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</si>
  <si>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</si>
  <si>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</si>
  <si>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</si>
  <si>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</si>
  <si>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</si>
  <si>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</si>
  <si>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</si>
  <si>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</si>
  <si>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</si>
  <si>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</si>
  <si>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</si>
  <si>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</si>
  <si>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</si>
  <si>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</si>
  <si>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</si>
  <si>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</si>
  <si>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</si>
  <si>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</si>
  <si>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</si>
  <si>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</si>
  <si>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</si>
  <si>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</si>
  <si>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</si>
  <si>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</si>
  <si>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</si>
  <si>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</si>
  <si>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</si>
  <si>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</si>
  <si>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</si>
  <si>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</si>
  <si>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</si>
  <si>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</si>
  <si>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</si>
  <si>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</si>
  <si>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</si>
  <si>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</si>
  <si>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</si>
  <si>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</si>
  <si>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</si>
  <si>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</si>
  <si>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</si>
  <si>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</si>
  <si>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</si>
  <si>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</si>
  <si>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</si>
  <si>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</si>
  <si>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</si>
  <si>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</si>
  <si>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</si>
  <si>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</si>
  <si>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</si>
  <si>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</si>
  <si>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</si>
  <si>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</si>
  <si>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</si>
  <si>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</si>
  <si>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</si>
  <si>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</si>
  <si>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</si>
  <si>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</si>
  <si>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</si>
  <si>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</si>
  <si>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</si>
  <si>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</si>
  <si>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</si>
  <si>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</si>
  <si>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</si>
  <si>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</si>
  <si>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</si>
  <si>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</si>
  <si>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</si>
  <si>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</si>
  <si>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</si>
  <si>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</si>
  <si>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</si>
  <si>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</si>
  <si>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</si>
  <si>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</si>
  <si>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</si>
  <si>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</si>
  <si>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</si>
  <si>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</si>
  <si>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</si>
  <si>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</si>
  <si>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</si>
  <si>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</si>
  <si>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</si>
  <si>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</si>
  <si>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</si>
  <si>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</si>
  <si>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</si>
  <si>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</si>
  <si>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</si>
  <si>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</si>
  <si>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</si>
  <si>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</si>
  <si>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</si>
  <si>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</si>
  <si>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</si>
  <si>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</si>
  <si>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</si>
  <si>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</si>
  <si>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</si>
  <si>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</si>
  <si>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</si>
  <si>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</si>
  <si>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</si>
  <si>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</si>
  <si>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</si>
  <si>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</si>
  <si>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</si>
  <si>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</si>
  <si>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</si>
  <si>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</si>
  <si>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</si>
  <si>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</si>
  <si>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</si>
  <si>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</si>
  <si>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</si>
  <si>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</si>
  <si>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</si>
  <si>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</si>
  <si>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</si>
  <si>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</si>
  <si>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</si>
  <si>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</si>
  <si>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</si>
  <si>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</si>
  <si>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</si>
  <si>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</si>
  <si>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</si>
  <si>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</si>
  <si>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</si>
  <si>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</si>
  <si>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</si>
  <si>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</si>
  <si>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</si>
  <si>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</si>
  <si>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</si>
  <si>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</si>
  <si>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</si>
  <si>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</si>
  <si>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</si>
  <si>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</si>
  <si>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</si>
  <si>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</si>
  <si>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</si>
  <si>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</si>
  <si>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</si>
  <si>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</si>
  <si>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</si>
  <si>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</si>
  <si>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</si>
  <si>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</si>
  <si>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</si>
  <si>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</si>
  <si>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</si>
  <si>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</si>
  <si>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</si>
  <si>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</si>
  <si>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</si>
  <si>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</si>
  <si>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</si>
  <si>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</si>
  <si>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</si>
  <si>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</si>
  <si>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</si>
  <si>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</si>
  <si>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</si>
  <si>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</si>
  <si>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</si>
  <si>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</si>
  <si>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</si>
  <si>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</si>
  <si>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</si>
  <si>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</si>
  <si>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</si>
  <si>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</si>
  <si>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</si>
  <si>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</si>
  <si>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</si>
  <si>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</si>
  <si>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</si>
  <si>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</si>
  <si>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</si>
  <si>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</si>
  <si>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</si>
  <si>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</si>
  <si>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</si>
  <si>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</si>
  <si>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</si>
  <si>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</si>
  <si>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</si>
  <si>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</si>
  <si>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</si>
  <si>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</si>
  <si>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</si>
  <si>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</si>
  <si>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</si>
  <si>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</si>
  <si>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</si>
  <si>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</si>
  <si>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</si>
  <si>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</si>
  <si>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</si>
  <si>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</si>
  <si>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</si>
  <si>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</si>
  <si>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</si>
  <si>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</si>
  <si>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</si>
  <si>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</si>
  <si>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</si>
  <si>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</si>
  <si>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</si>
  <si>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</si>
  <si>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</si>
  <si>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</si>
  <si>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</si>
  <si>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</si>
  <si>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</si>
  <si>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</si>
  <si>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</si>
  <si>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</si>
  <si>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</si>
  <si>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</si>
  <si>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</si>
  <si>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</si>
  <si>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</si>
  <si>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</si>
  <si>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</si>
  <si>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</si>
  <si>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</si>
  <si>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</si>
  <si>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</si>
  <si>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</si>
  <si>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</si>
  <si>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</si>
  <si>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</si>
  <si>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</si>
  <si>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</si>
  <si>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</si>
  <si>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</si>
  <si>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</si>
  <si>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</si>
  <si>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</si>
  <si>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</si>
  <si>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</si>
  <si>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</si>
  <si>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</si>
  <si>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</si>
  <si>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</si>
  <si>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</si>
  <si>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</si>
  <si>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</si>
  <si>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</si>
  <si>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</si>
  <si>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</si>
  <si>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</si>
  <si>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</si>
  <si>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</si>
  <si>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</si>
  <si>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</si>
  <si>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</si>
  <si>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</si>
  <si>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</si>
  <si>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</si>
  <si>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</si>
  <si>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</si>
  <si>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</si>
  <si>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</si>
  <si>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</si>
  <si>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</si>
  <si>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</si>
  <si>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</si>
  <si>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</si>
  <si>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</si>
  <si>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</si>
  <si>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</si>
  <si>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</si>
  <si>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</si>
  <si>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</si>
  <si>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</si>
  <si>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</si>
  <si>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</si>
  <si>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</si>
  <si>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</si>
  <si>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</si>
  <si>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</si>
  <si>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</si>
  <si>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</si>
  <si>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</si>
  <si>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</si>
  <si>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</si>
  <si>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</si>
  <si>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</si>
  <si>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</si>
  <si>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</si>
  <si>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</si>
  <si>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</si>
  <si>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</si>
  <si>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</si>
  <si>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</si>
  <si>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</si>
  <si>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</si>
  <si>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</si>
  <si>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</si>
  <si>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</si>
  <si>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</si>
  <si>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</si>
  <si>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</si>
  <si>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</si>
  <si>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</si>
  <si>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</si>
  <si>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</si>
  <si>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</si>
  <si>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</si>
  <si>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</si>
  <si>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</si>
  <si>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</si>
  <si>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</si>
  <si>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</si>
  <si>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</si>
  <si>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</si>
  <si>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</si>
  <si>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</si>
  <si>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</si>
  <si>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</si>
  <si>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</si>
  <si>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</si>
  <si>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</si>
  <si>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</si>
  <si>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</si>
  <si>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</si>
  <si>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</si>
  <si>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</si>
  <si>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</si>
  <si>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</si>
  <si>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</si>
  <si>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</si>
  <si>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</si>
  <si>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</si>
  <si>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</si>
  <si>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</si>
  <si>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</si>
  <si>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</si>
  <si>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</si>
  <si>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</si>
  <si>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</si>
  <si>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</si>
  <si>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</si>
  <si>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</si>
  <si>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</si>
  <si>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</si>
  <si>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</si>
  <si>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</si>
  <si>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</si>
  <si>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</si>
  <si>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</si>
  <si>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</si>
  <si>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</si>
  <si>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</si>
  <si>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</si>
  <si>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</si>
  <si>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</si>
  <si>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</si>
  <si>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</si>
  <si>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</si>
  <si>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</si>
  <si>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</si>
  <si>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</si>
  <si>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</si>
  <si>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</si>
  <si>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</si>
  <si>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</si>
  <si>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</si>
  <si>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</si>
  <si>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</si>
  <si>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</si>
  <si>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</si>
  <si>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</si>
  <si>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</si>
  <si>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</si>
  <si>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</si>
  <si>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</si>
  <si>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</si>
  <si>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</si>
  <si>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</si>
  <si>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</si>
  <si>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</si>
  <si>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</si>
  <si>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</si>
  <si>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</si>
  <si>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</si>
  <si>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</si>
  <si>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</si>
  <si>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</si>
  <si>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</si>
  <si>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</si>
  <si>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</si>
  <si>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</si>
  <si>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</si>
  <si>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</si>
  <si>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</si>
  <si>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</si>
  <si>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</si>
  <si>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</si>
  <si>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</si>
  <si>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</si>
  <si>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</si>
  <si>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</si>
  <si>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</si>
  <si>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</si>
  <si>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</si>
  <si>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</si>
  <si>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</si>
  <si>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</si>
  <si>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</si>
  <si>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</si>
  <si>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</si>
  <si>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</si>
  <si>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</si>
  <si>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</si>
  <si>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</si>
  <si>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</si>
  <si>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</si>
  <si>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</si>
  <si>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</si>
  <si>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</si>
  <si>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</si>
  <si>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</si>
  <si>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</si>
  <si>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</si>
  <si>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</si>
  <si>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</si>
  <si>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</si>
  <si>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</si>
  <si>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</si>
  <si>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</si>
  <si>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</si>
  <si>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</si>
  <si>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</si>
  <si>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</si>
  <si>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</si>
  <si>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</si>
  <si>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</si>
  <si>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</si>
  <si>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</si>
  <si>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</si>
  <si>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</si>
  <si>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</si>
  <si>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</si>
  <si>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</si>
  <si>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</si>
  <si>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</si>
  <si>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</si>
  <si>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</si>
  <si>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</si>
  <si>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</si>
  <si>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</si>
  <si>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</si>
  <si>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</si>
  <si>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</si>
  <si>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</si>
  <si>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</si>
  <si>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</si>
  <si>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</si>
  <si>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</si>
  <si>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</si>
  <si>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</si>
  <si>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</si>
  <si>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</si>
  <si>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</si>
  <si>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</si>
  <si>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</si>
  <si>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</si>
  <si>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</si>
  <si>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</si>
  <si>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</si>
  <si>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</si>
  <si>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</si>
  <si>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</si>
  <si>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</si>
  <si>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</si>
  <si>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</si>
  <si>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</si>
  <si>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</si>
  <si>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</si>
  <si>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</si>
  <si>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</si>
  <si>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</si>
  <si>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</si>
  <si>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</si>
  <si>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</si>
  <si>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</si>
  <si>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</si>
  <si>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</si>
  <si>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</si>
  <si>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</si>
  <si>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</si>
  <si>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</si>
  <si>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</si>
  <si>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</si>
  <si>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</si>
  <si>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</si>
  <si>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</si>
  <si>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</si>
  <si>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</si>
  <si>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</si>
  <si>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</si>
  <si>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</si>
  <si>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</si>
  <si>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</si>
  <si>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</si>
  <si>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</si>
  <si>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</si>
  <si>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</si>
  <si>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</si>
  <si>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</si>
  <si>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</si>
  <si>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</si>
  <si>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</si>
  <si>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</si>
  <si>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</si>
  <si>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</si>
  <si>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</si>
  <si>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</si>
  <si>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</si>
  <si>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</si>
  <si>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</si>
  <si>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</si>
  <si>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</si>
  <si>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</si>
  <si>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</si>
  <si>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</si>
  <si>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</si>
  <si>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</si>
  <si>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</si>
  <si>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</si>
  <si>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</si>
  <si>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</si>
  <si>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</si>
  <si>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</si>
  <si>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</si>
  <si>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</si>
  <si>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</si>
  <si>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</si>
  <si>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</si>
  <si>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</si>
  <si>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</si>
  <si>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</si>
  <si>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</si>
  <si>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</si>
  <si>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</si>
  <si>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</si>
  <si>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</si>
  <si>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</si>
  <si>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</si>
  <si>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</si>
  <si>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</si>
  <si>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</si>
  <si>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</si>
  <si>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</si>
  <si>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</si>
  <si>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</si>
  <si>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</si>
  <si>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</si>
  <si>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</si>
  <si>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</si>
  <si>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</si>
  <si>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</si>
  <si>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</si>
  <si>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</si>
  <si>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</si>
  <si>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</si>
  <si>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</si>
  <si>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</si>
  <si>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</si>
  <si>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</si>
  <si>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</si>
  <si>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</si>
  <si>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</si>
  <si>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</si>
  <si>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</si>
  <si>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</si>
  <si>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</si>
  <si>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</si>
  <si>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</si>
  <si>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</si>
  <si>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</si>
  <si>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</si>
  <si>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</si>
  <si>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</si>
  <si>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</si>
  <si>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</si>
  <si>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</si>
  <si>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</si>
  <si>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</si>
  <si>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</si>
  <si>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</si>
  <si>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</si>
  <si>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</si>
  <si>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</si>
  <si>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</si>
  <si>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</si>
  <si>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</si>
  <si>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</si>
  <si>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</si>
  <si>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</si>
  <si>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</si>
  <si>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</si>
  <si>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</si>
  <si>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</si>
  <si>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</si>
  <si>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</si>
  <si>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</si>
  <si>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</si>
  <si>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</si>
  <si>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</si>
  <si>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</si>
  <si>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</si>
  <si>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</si>
  <si>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</si>
  <si>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</si>
  <si>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</si>
  <si>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</si>
  <si>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</si>
  <si>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</si>
  <si>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</si>
  <si>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</si>
  <si>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</si>
  <si>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</si>
  <si>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</si>
  <si>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</si>
  <si>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</si>
  <si>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</si>
  <si>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</si>
  <si>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</si>
  <si>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</si>
  <si>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</si>
  <si>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</si>
  <si>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</si>
  <si>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</si>
  <si>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</si>
  <si>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</si>
  <si>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</si>
  <si>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</si>
  <si>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</si>
  <si>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</si>
  <si>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</si>
  <si>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</si>
  <si>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</si>
  <si>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</si>
  <si>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</si>
  <si>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</si>
  <si>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</si>
  <si>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</si>
  <si>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</si>
  <si>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</si>
  <si>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</si>
  <si>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</si>
  <si>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</si>
  <si>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</si>
  <si>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</si>
  <si>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</si>
  <si>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</si>
  <si>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</si>
  <si>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</si>
  <si>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</si>
  <si>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</si>
  <si>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</si>
  <si>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</si>
  <si>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</si>
  <si>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</si>
  <si>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</si>
  <si>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</si>
  <si>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</si>
  <si>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</si>
  <si>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</si>
  <si>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</si>
  <si>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</si>
  <si>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</si>
  <si>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</si>
  <si>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</si>
  <si>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</si>
  <si>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</si>
  <si>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</si>
  <si>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</si>
  <si>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</si>
  <si>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</si>
  <si>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</si>
  <si>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</si>
  <si>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</si>
  <si>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</si>
  <si>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</si>
  <si>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</si>
  <si>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</si>
  <si>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</si>
  <si>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</si>
  <si>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</si>
  <si>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</si>
  <si>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</si>
  <si>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</si>
  <si>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</si>
  <si>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</si>
  <si>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</si>
  <si>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</si>
  <si>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</si>
  <si>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</si>
  <si>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</si>
  <si>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</si>
  <si>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</si>
  <si>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</si>
  <si>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</si>
  <si>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</si>
  <si>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</si>
  <si>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</si>
  <si>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</si>
  <si>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</si>
  <si>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</si>
  <si>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</si>
  <si>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</si>
  <si>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</si>
  <si>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</si>
  <si>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</si>
  <si>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</si>
  <si>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</si>
  <si>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</si>
  <si>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</si>
  <si>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</si>
  <si>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</si>
  <si>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</si>
  <si>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</si>
  <si>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</si>
  <si>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</si>
  <si>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</si>
  <si>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</si>
  <si>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</si>
  <si>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</si>
  <si>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</si>
  <si>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</si>
  <si>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</si>
  <si>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</si>
  <si>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</si>
  <si>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</si>
  <si>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</si>
  <si>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</si>
  <si>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</si>
  <si>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</si>
  <si>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</si>
  <si>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</si>
  <si>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</si>
  <si>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</si>
  <si>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</si>
  <si>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</si>
  <si>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</si>
  <si>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</si>
  <si>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</si>
  <si>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</si>
  <si>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</si>
  <si>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</si>
  <si>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</si>
  <si>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</si>
  <si>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</si>
  <si>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</si>
  <si>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</si>
  <si>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</si>
  <si>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</si>
  <si>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</si>
  <si>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</si>
  <si>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</si>
  <si>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</si>
  <si>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</si>
  <si>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</si>
  <si>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</si>
  <si>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</si>
  <si>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</si>
  <si>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</si>
  <si>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</si>
  <si>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</si>
  <si>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</si>
  <si>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</si>
  <si>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</si>
  <si>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</si>
  <si>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</si>
  <si>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</si>
  <si>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</si>
  <si>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</si>
  <si>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</si>
  <si>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</si>
  <si>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</si>
  <si>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</si>
  <si>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</si>
  <si>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</si>
  <si>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</si>
  <si>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</si>
  <si>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</si>
  <si>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</si>
  <si>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</si>
  <si>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</si>
  <si>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</si>
  <si>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</si>
  <si>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</si>
  <si>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</si>
  <si>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</si>
  <si>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</si>
  <si>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</si>
  <si>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</si>
  <si>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</si>
  <si>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</si>
  <si>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</si>
  <si>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</si>
  <si>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</si>
  <si>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</si>
  <si>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</si>
  <si>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</si>
  <si>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</si>
  <si>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</si>
  <si>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</si>
  <si>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</si>
  <si>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</si>
  <si>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</si>
  <si>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</si>
  <si>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</si>
  <si>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</si>
  <si>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</si>
  <si>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</si>
  <si>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</si>
  <si>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</si>
  <si>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</si>
  <si>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</si>
  <si>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</si>
  <si>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</si>
  <si>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</si>
  <si>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</si>
  <si>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</si>
  <si>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</si>
  <si>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</si>
  <si>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</si>
  <si>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</si>
  <si>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</si>
  <si>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</si>
  <si>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</si>
  <si>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</si>
  <si>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</si>
  <si>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</si>
  <si>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</si>
  <si>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</si>
  <si>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</si>
  <si>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</si>
  <si>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</si>
  <si>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</si>
  <si>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</si>
  <si>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</si>
  <si>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</si>
  <si>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</si>
  <si>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</si>
  <si>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</si>
  <si>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</si>
  <si>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</si>
  <si>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</si>
  <si>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</si>
  <si>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</si>
  <si>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</si>
  <si>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</si>
  <si>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</si>
  <si>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</si>
  <si>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</si>
  <si>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</si>
  <si>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</si>
  <si>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</si>
  <si>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</si>
  <si>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</si>
  <si>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</si>
  <si>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</si>
  <si>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</si>
  <si>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</si>
  <si>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</si>
  <si>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</si>
  <si>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</si>
  <si>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</si>
  <si>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</si>
  <si>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</si>
  <si>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</si>
  <si>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</si>
  <si>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</si>
  <si>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</si>
  <si>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</si>
  <si>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</si>
  <si>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</si>
  <si>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</si>
  <si>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</si>
  <si>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</si>
  <si>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</si>
  <si>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</si>
  <si>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</si>
  <si>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</si>
  <si>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</si>
  <si>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</si>
  <si>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</si>
  <si>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</si>
  <si>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</si>
  <si>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</si>
  <si>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</si>
  <si>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</si>
  <si>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</si>
  <si>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</si>
  <si>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</si>
  <si>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</si>
  <si>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</si>
  <si>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</si>
  <si>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</si>
  <si>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</si>
  <si>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</si>
  <si>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</si>
  <si>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</si>
  <si>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</si>
  <si>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</si>
  <si>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</si>
  <si>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</si>
  <si>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</si>
  <si>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</si>
  <si>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</si>
  <si>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</si>
  <si>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</si>
  <si>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</si>
  <si>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</si>
  <si>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</si>
  <si>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</si>
  <si>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</si>
  <si>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</si>
  <si>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</si>
  <si>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</si>
  <si>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</si>
  <si>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</si>
  <si>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</si>
  <si>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</si>
  <si>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</si>
  <si>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</si>
  <si>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</si>
  <si>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</si>
  <si>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</si>
  <si>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</si>
  <si>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</si>
  <si>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</si>
  <si>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</si>
  <si>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</si>
  <si>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</si>
  <si>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</si>
  <si>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</si>
  <si>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</si>
  <si>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</si>
  <si>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</si>
  <si>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</si>
  <si>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</si>
  <si>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</si>
  <si>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</si>
  <si>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</si>
  <si>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</si>
  <si>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</si>
  <si>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</si>
  <si>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</si>
  <si>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</si>
  <si>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</si>
  <si>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</si>
  <si>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</si>
  <si>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</si>
  <si>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</si>
  <si>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</si>
  <si>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</si>
  <si>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</si>
  <si>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</si>
  <si>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</si>
  <si>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</si>
  <si>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</si>
  <si>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</si>
  <si>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</si>
  <si>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</si>
  <si>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</si>
  <si>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</si>
  <si>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</si>
  <si>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</si>
  <si>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</si>
  <si>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</si>
  <si>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</si>
  <si>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</si>
  <si>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</si>
  <si>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</si>
  <si>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</si>
  <si>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</si>
  <si>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</si>
  <si>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</si>
  <si>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</si>
  <si>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</si>
  <si>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</si>
  <si>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</si>
  <si>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</si>
  <si>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</si>
  <si>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</si>
  <si>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</si>
  <si>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</si>
  <si>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</si>
  <si>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</si>
  <si>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</si>
  <si>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</si>
  <si>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</si>
  <si>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</si>
  <si>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</si>
  <si>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</si>
  <si>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</si>
  <si>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</si>
  <si>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</si>
  <si>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</si>
  <si>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</si>
  <si>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</si>
  <si>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</si>
  <si>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</si>
  <si>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</si>
  <si>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</si>
  <si>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</si>
  <si>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</si>
  <si>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</si>
  <si>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</si>
  <si>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</si>
  <si>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</si>
  <si>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</si>
  <si>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</si>
  <si>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</si>
  <si>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</si>
  <si>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</si>
  <si>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</si>
  <si>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</si>
  <si>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</si>
  <si>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</si>
  <si>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</si>
  <si>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</si>
  <si>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</si>
  <si>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</si>
  <si>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</si>
  <si>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</si>
  <si>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</si>
  <si>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</si>
  <si>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</si>
  <si>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</si>
  <si>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</si>
  <si>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</si>
  <si>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</si>
  <si>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</si>
  <si>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</si>
  <si>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</si>
  <si>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</si>
  <si>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</si>
  <si>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</si>
  <si>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</si>
  <si>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</si>
  <si>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</si>
  <si>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</si>
  <si>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</si>
  <si>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</si>
  <si>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</si>
  <si>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</si>
  <si>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</si>
  <si>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</si>
  <si>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</si>
  <si>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</si>
  <si>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</si>
  <si>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</si>
  <si>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</si>
  <si>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</si>
  <si>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</si>
  <si>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</si>
  <si>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</si>
  <si>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</si>
  <si>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</si>
  <si>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</si>
  <si>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</si>
  <si>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</si>
  <si>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</si>
  <si>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</si>
  <si>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</si>
  <si>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</si>
  <si>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</si>
  <si>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</si>
  <si>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</si>
  <si>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</si>
  <si>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</si>
  <si>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</si>
  <si>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</si>
  <si>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</si>
  <si>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</si>
  <si>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</si>
  <si>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</si>
  <si>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</si>
  <si>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</si>
  <si>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</si>
  <si>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</si>
  <si>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</si>
  <si>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</si>
  <si>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</si>
  <si>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</si>
  <si>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</si>
  <si>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</si>
  <si>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</si>
  <si>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</si>
  <si>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</si>
  <si>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</si>
  <si>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</si>
  <si>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</si>
  <si>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</si>
  <si>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</si>
  <si>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</si>
  <si>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</si>
  <si>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</si>
  <si>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</si>
  <si>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</si>
  <si>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</si>
  <si>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</si>
  <si>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</si>
  <si>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</si>
  <si>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</si>
  <si>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</si>
  <si>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</si>
  <si>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</si>
  <si>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</si>
  <si>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</si>
  <si>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</si>
  <si>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</si>
  <si>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</si>
  <si>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</si>
  <si>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</si>
  <si>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</si>
  <si>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</si>
  <si>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</si>
  <si>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</si>
  <si>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</si>
  <si>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</si>
  <si>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</si>
  <si>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</si>
  <si>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</si>
  <si>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</si>
  <si>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</si>
  <si>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</si>
  <si>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</si>
  <si>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</si>
  <si>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</si>
  <si>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</si>
  <si>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</si>
  <si>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</si>
  <si>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</si>
  <si>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</si>
  <si>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</si>
  <si>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</si>
  <si>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</si>
  <si>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</si>
  <si>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</si>
  <si>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</si>
  <si>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</si>
  <si>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</si>
  <si>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</si>
  <si>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</si>
  <si>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</si>
  <si>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</si>
  <si>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</si>
  <si>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</si>
  <si>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</si>
  <si>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</si>
  <si>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</si>
  <si>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</si>
  <si>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</si>
  <si>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</si>
  <si>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</si>
  <si>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</si>
  <si>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</si>
  <si>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</si>
  <si>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</si>
  <si>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</si>
  <si>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</si>
  <si>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</si>
  <si>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</si>
  <si>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</si>
  <si>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</si>
  <si>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</si>
  <si>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</si>
  <si>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</si>
  <si>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</si>
  <si>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</si>
  <si>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</si>
  <si>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</si>
  <si>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</si>
  <si>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</si>
  <si>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</si>
  <si>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</si>
  <si>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</si>
  <si>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</si>
  <si>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</si>
  <si>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</si>
  <si>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</si>
  <si>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</si>
  <si>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</si>
  <si>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</si>
  <si>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</si>
  <si>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</si>
  <si>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</si>
  <si>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</si>
  <si>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</si>
  <si>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</si>
  <si>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</si>
  <si>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</si>
  <si>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</si>
  <si>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</si>
  <si>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</si>
  <si>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</si>
  <si>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</si>
  <si>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</si>
  <si>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</si>
  <si>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</si>
  <si>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</si>
  <si>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</si>
  <si>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</si>
  <si>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</si>
  <si>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</si>
  <si>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</si>
  <si>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</si>
  <si>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</si>
  <si>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</si>
  <si>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</si>
  <si>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</si>
  <si>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</si>
  <si>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</si>
  <si>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</si>
  <si>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</si>
  <si>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</si>
  <si>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</si>
  <si>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</si>
  <si>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</si>
  <si>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</si>
  <si>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</si>
  <si>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</si>
  <si>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</si>
  <si>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</si>
  <si>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</si>
  <si>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</si>
  <si>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</si>
  <si>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</si>
  <si>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</si>
  <si>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</si>
  <si>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</si>
  <si>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</si>
  <si>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</si>
  <si>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</si>
  <si>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</si>
  <si>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</si>
  <si>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</si>
  <si>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</si>
  <si>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</si>
  <si>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</si>
  <si>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</si>
  <si>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</si>
  <si>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</si>
  <si>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</si>
  <si>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</si>
  <si>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</si>
  <si>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</si>
  <si>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</si>
  <si>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</si>
  <si>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</si>
  <si>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</si>
  <si>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</si>
  <si>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</si>
  <si>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</si>
  <si>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</si>
  <si>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</si>
  <si>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</si>
  <si>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</si>
  <si>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</si>
  <si>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</si>
  <si>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</si>
  <si>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</si>
  <si>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</si>
  <si>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</si>
  <si>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</si>
  <si>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</si>
  <si>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</si>
  <si>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</si>
  <si>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</si>
  <si>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</si>
  <si>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</si>
  <si>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</si>
  <si>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</si>
  <si>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</si>
  <si>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</si>
  <si>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</si>
  <si>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</si>
  <si>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</si>
  <si>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</si>
  <si>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</si>
  <si>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</si>
  <si>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</si>
  <si>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</si>
  <si>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</si>
  <si>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</si>
  <si>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</si>
  <si>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</si>
  <si>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</si>
  <si>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</si>
  <si>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</si>
  <si>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</si>
  <si>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</si>
  <si>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</si>
  <si>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</si>
  <si>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</si>
  <si>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</si>
  <si>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</si>
  <si>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</si>
  <si>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</si>
  <si>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</si>
  <si>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</si>
  <si>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</si>
  <si>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</si>
  <si>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</si>
  <si>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</si>
  <si>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</si>
  <si>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</si>
  <si>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</si>
  <si>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</si>
  <si>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</si>
  <si>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</si>
  <si>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</si>
  <si>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</si>
  <si>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</si>
  <si>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</si>
  <si>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</si>
  <si>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</si>
  <si>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</si>
  <si>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</si>
  <si>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</si>
  <si>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</si>
  <si>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</si>
  <si>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</si>
  <si>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</si>
  <si>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</si>
  <si>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</si>
  <si>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</si>
  <si>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</si>
  <si>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</si>
  <si>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</si>
  <si>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</si>
  <si>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</si>
  <si>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</si>
  <si>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</si>
  <si>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</si>
  <si>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</si>
  <si>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</si>
  <si>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</si>
  <si>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</si>
  <si>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</si>
  <si>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</si>
  <si>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</si>
  <si>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</si>
  <si>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</si>
  <si>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</si>
  <si>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</si>
  <si>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</si>
  <si>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</si>
  <si>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</si>
  <si>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</si>
  <si>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</si>
  <si>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</si>
  <si>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</si>
  <si>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</si>
  <si>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</si>
  <si>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</si>
  <si>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</si>
  <si>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</si>
  <si>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</si>
  <si>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</si>
  <si>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</si>
  <si>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</si>
  <si>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</si>
  <si>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</si>
  <si>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</si>
  <si>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</si>
  <si>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</si>
  <si>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</si>
  <si>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</si>
  <si>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</si>
  <si>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</si>
  <si>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</si>
  <si>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</si>
  <si>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</si>
  <si>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</si>
  <si>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</si>
  <si>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</si>
  <si>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</si>
  <si>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</si>
  <si>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</si>
  <si>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</si>
  <si>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</si>
  <si>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</si>
  <si>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</si>
  <si>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</si>
  <si>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</si>
  <si>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</si>
  <si>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</si>
  <si>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</si>
  <si>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</si>
  <si>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</si>
  <si>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</si>
  <si>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</si>
  <si>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</si>
  <si>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</si>
  <si>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</si>
  <si>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</si>
  <si>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</si>
  <si>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</si>
  <si>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</si>
  <si>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</si>
  <si>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</si>
  <si>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</si>
  <si>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</si>
  <si>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</si>
  <si>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</si>
  <si>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</si>
  <si>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</si>
  <si>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</si>
  <si>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</si>
  <si>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</si>
  <si>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</si>
  <si>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</si>
  <si>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</si>
  <si>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</si>
  <si>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</si>
  <si>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</si>
  <si>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</si>
  <si>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</si>
  <si>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</si>
  <si>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</si>
  <si>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</si>
  <si>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</si>
  <si>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</si>
  <si>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</si>
  <si>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</si>
  <si>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</si>
  <si>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</si>
  <si>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</si>
  <si>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</si>
  <si>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</si>
  <si>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</si>
  <si>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</si>
  <si>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</si>
  <si>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</si>
  <si>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</si>
  <si>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</si>
  <si>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</si>
  <si>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</si>
  <si>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</si>
  <si>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</si>
  <si>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</si>
  <si>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</si>
  <si>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</si>
  <si>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</si>
  <si>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</si>
  <si>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</si>
  <si>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</si>
  <si>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</si>
  <si>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</si>
  <si>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</si>
  <si>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</si>
  <si>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</si>
  <si>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</si>
  <si>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</si>
  <si>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</si>
  <si>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</si>
  <si>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</si>
  <si>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</si>
  <si>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</si>
  <si>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</si>
  <si>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</si>
  <si>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</si>
  <si>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</si>
  <si>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</si>
  <si>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</si>
  <si>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</si>
  <si>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</si>
  <si>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</si>
  <si>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</si>
  <si>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</si>
  <si>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</si>
  <si>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</si>
  <si>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</si>
  <si>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</si>
  <si>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</si>
  <si>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</si>
  <si>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</si>
  <si>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</si>
  <si>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</si>
  <si>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</si>
  <si>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</si>
  <si>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</si>
  <si>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</si>
  <si>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</si>
  <si>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</si>
  <si>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</si>
  <si>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</si>
  <si>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</si>
  <si>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</si>
  <si>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</si>
  <si>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</si>
  <si>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</si>
  <si>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</si>
  <si>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</si>
  <si>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</si>
  <si>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</si>
  <si>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</si>
  <si>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</si>
  <si>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</si>
  <si>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</si>
  <si>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</si>
  <si>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</si>
  <si>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</si>
  <si>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</si>
  <si>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</si>
  <si>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</si>
  <si>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</si>
  <si>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</si>
  <si>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</si>
  <si>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</si>
  <si>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</si>
  <si>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</si>
  <si>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</si>
  <si>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</si>
  <si>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</si>
  <si>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</si>
  <si>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</si>
  <si>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</si>
  <si>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</si>
  <si>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</si>
  <si>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</si>
  <si>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</si>
  <si>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</si>
  <si>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</si>
  <si>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</si>
  <si>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</si>
  <si>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</si>
  <si>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</si>
  <si>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</si>
  <si>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</si>
  <si>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</si>
  <si>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</si>
  <si>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</si>
  <si>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</si>
  <si>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</si>
  <si>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</si>
  <si>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</si>
  <si>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</si>
  <si>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</si>
  <si>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</si>
  <si>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</si>
  <si>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</si>
  <si>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</si>
  <si>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</si>
  <si>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</si>
  <si>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</si>
  <si>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</si>
  <si>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</si>
  <si>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</si>
  <si>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</si>
  <si>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</si>
  <si>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</si>
  <si>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</si>
  <si>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</si>
  <si>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</si>
  <si>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</si>
  <si>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</si>
  <si>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</si>
  <si>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</si>
  <si>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</si>
  <si>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</si>
  <si>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</si>
  <si>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</si>
  <si>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</si>
  <si>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</si>
  <si>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</si>
  <si>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</si>
  <si>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</si>
  <si>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</si>
  <si>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</si>
  <si>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</si>
  <si>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</si>
  <si>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</si>
  <si>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</si>
  <si>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</si>
  <si>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</si>
  <si>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</si>
  <si>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</si>
  <si>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</si>
  <si>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</si>
  <si>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</si>
  <si>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</si>
  <si>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</si>
  <si>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</si>
  <si>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</si>
  <si>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</si>
  <si>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</si>
  <si>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</si>
  <si>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</si>
  <si>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</si>
  <si>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</si>
  <si>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</si>
  <si>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</si>
  <si>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</si>
  <si>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</si>
  <si>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</si>
  <si>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</si>
  <si>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</si>
  <si>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</si>
  <si>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</si>
  <si>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</si>
  <si>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</si>
  <si>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</si>
  <si>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</si>
  <si>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</si>
  <si>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</si>
  <si>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</si>
  <si>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</si>
  <si>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</si>
  <si>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</si>
  <si>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</si>
  <si>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</si>
  <si>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</si>
  <si>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</si>
  <si>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</si>
  <si>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</si>
  <si>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</si>
  <si>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</si>
  <si>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</si>
  <si>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</si>
  <si>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</si>
  <si>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</si>
  <si>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</si>
  <si>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</si>
  <si>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</si>
  <si>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</si>
  <si>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</si>
  <si>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</si>
  <si>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</si>
  <si>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</si>
  <si>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</si>
  <si>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</si>
  <si>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</si>
  <si>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</si>
  <si>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</si>
  <si>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</si>
  <si>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</si>
  <si>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</si>
  <si>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</si>
  <si>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</si>
  <si>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</si>
  <si>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</si>
  <si>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</si>
  <si>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</si>
  <si>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</si>
  <si>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</si>
  <si>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</si>
  <si>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</si>
  <si>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</si>
  <si>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</si>
  <si>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</si>
  <si>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</si>
  <si>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</si>
  <si>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</si>
  <si>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</si>
  <si>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</si>
  <si>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</si>
  <si>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</si>
  <si>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</si>
  <si>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</si>
  <si>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</si>
  <si>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</si>
  <si>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</si>
  <si>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</si>
  <si>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</si>
  <si>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</si>
  <si>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</si>
  <si>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</si>
  <si>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</si>
  <si>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</si>
  <si>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</si>
  <si>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</si>
  <si>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</si>
  <si>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</si>
  <si>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</si>
  <si>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</si>
  <si>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</si>
  <si>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</si>
  <si>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</si>
  <si>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</si>
  <si>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</si>
  <si>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</si>
  <si>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</si>
  <si>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</si>
  <si>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</si>
  <si>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</si>
  <si>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</si>
  <si>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</si>
  <si>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</si>
  <si>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</si>
  <si>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</si>
  <si>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</si>
  <si>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</si>
  <si>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</si>
  <si>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</si>
  <si>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</si>
  <si>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</si>
  <si>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</si>
  <si>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</si>
  <si>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</si>
  <si>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</si>
  <si>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</si>
  <si>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</si>
  <si>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</si>
  <si>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</si>
  <si>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</si>
  <si>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</si>
  <si>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</si>
  <si>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</si>
  <si>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</si>
  <si>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</si>
  <si>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</si>
  <si>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</si>
  <si>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</si>
  <si>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</si>
  <si>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</si>
  <si>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</si>
  <si>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</si>
  <si>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</si>
  <si>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</si>
  <si>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</si>
  <si>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</si>
  <si>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</si>
  <si>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</si>
  <si>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</si>
  <si>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</si>
  <si>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</si>
  <si>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</si>
  <si>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</si>
  <si>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</si>
  <si>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</si>
  <si>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</si>
  <si>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</si>
  <si>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</si>
  <si>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</si>
  <si>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</si>
  <si>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</si>
  <si>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</si>
  <si>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</si>
  <si>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</si>
  <si>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</si>
  <si>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</si>
  <si>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</si>
  <si>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</si>
  <si>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</si>
  <si>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</si>
  <si>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</si>
  <si>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</si>
  <si>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</si>
  <si>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</si>
  <si>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</si>
  <si>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</si>
  <si>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</si>
  <si>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</si>
  <si>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</si>
  <si>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</si>
  <si>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</si>
  <si>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</si>
  <si>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</si>
  <si>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</si>
  <si>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</si>
  <si>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</si>
  <si>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</si>
  <si>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</si>
  <si>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</si>
  <si>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</si>
  <si>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</si>
  <si>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</si>
  <si>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</si>
  <si>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</si>
  <si>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</si>
  <si>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</si>
  <si>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</si>
  <si>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</si>
  <si>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</si>
  <si>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</si>
  <si>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</si>
  <si>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</si>
  <si>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</si>
  <si>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</si>
  <si>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</si>
  <si>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</si>
  <si>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</si>
  <si>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</si>
  <si>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</si>
  <si>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</si>
  <si>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</si>
  <si>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</si>
  <si>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</si>
  <si>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</si>
  <si>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</si>
  <si>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</si>
  <si>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</si>
  <si>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</si>
  <si>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</si>
  <si>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</si>
  <si>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</si>
  <si>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</si>
  <si>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</si>
  <si>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</si>
  <si>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</si>
  <si>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</si>
  <si>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</si>
  <si>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</si>
  <si>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</si>
  <si>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</si>
  <si>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</si>
  <si>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</si>
  <si>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</si>
  <si>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</si>
  <si>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</si>
  <si>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</si>
  <si>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</si>
  <si>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</si>
  <si>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</si>
  <si>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</si>
  <si>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</si>
  <si>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</si>
  <si>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</si>
  <si>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</si>
  <si>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</si>
  <si>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</si>
  <si>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</si>
  <si>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</si>
  <si>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</si>
  <si>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</si>
  <si>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</si>
  <si>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</si>
  <si>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</si>
  <si>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</si>
  <si>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</si>
  <si>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</si>
  <si>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</si>
  <si>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</si>
  <si>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</si>
  <si>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</si>
  <si>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</si>
  <si>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</si>
  <si>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</si>
  <si>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</si>
  <si>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</si>
  <si>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</si>
  <si>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</si>
  <si>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</si>
  <si>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</si>
  <si>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</si>
  <si>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</si>
  <si>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</si>
  <si>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</si>
  <si>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</si>
  <si>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</si>
  <si>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</si>
  <si>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</si>
  <si>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</si>
  <si>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</si>
  <si>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</si>
  <si>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</si>
  <si>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</si>
  <si>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</si>
  <si>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</si>
  <si>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</si>
  <si>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</si>
  <si>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</si>
  <si>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</si>
  <si>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</si>
  <si>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</si>
  <si>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</si>
  <si>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</si>
  <si>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</si>
  <si>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</si>
  <si>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</si>
  <si>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</si>
  <si>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</si>
  <si>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</si>
  <si>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</si>
  <si>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</si>
  <si>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</si>
  <si>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</si>
  <si>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</si>
  <si>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</si>
  <si>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</si>
  <si>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</si>
  <si>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</si>
  <si>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</si>
  <si>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</si>
  <si>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</si>
  <si>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</si>
  <si>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</si>
  <si>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</si>
  <si>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</si>
  <si>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</si>
  <si>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</si>
  <si>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</si>
  <si>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</si>
  <si>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</si>
  <si>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</si>
  <si>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</si>
  <si>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</si>
  <si>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</si>
  <si>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</si>
  <si>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</si>
  <si>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</si>
  <si>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</si>
  <si>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</si>
  <si>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</si>
  <si>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</si>
  <si>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</si>
  <si>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</si>
  <si>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</si>
  <si>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</si>
  <si>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</si>
  <si>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</si>
  <si>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</si>
  <si>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</si>
  <si>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</si>
  <si>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</si>
  <si>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</si>
  <si>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</si>
  <si>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</si>
  <si>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</si>
  <si>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</si>
  <si>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</si>
  <si>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</si>
  <si>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</si>
  <si>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</si>
  <si>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</si>
  <si>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</si>
  <si>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</si>
  <si>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</si>
  <si>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</si>
  <si>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</si>
  <si>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</si>
  <si>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</si>
  <si>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</si>
  <si>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</si>
  <si>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</si>
  <si>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</si>
  <si>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</si>
  <si>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</si>
  <si>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</si>
  <si>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</si>
  <si>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</si>
  <si>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</si>
  <si>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</si>
  <si>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</si>
  <si>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</si>
  <si>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</si>
  <si>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</si>
  <si>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</si>
  <si>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</si>
  <si>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</si>
  <si>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</si>
  <si>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</si>
  <si>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</si>
  <si>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</si>
  <si>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</si>
  <si>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</si>
  <si>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</si>
  <si>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</si>
  <si>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</si>
  <si>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</si>
  <si>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</si>
  <si>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</si>
  <si>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</si>
  <si>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</si>
  <si>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</si>
  <si>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</si>
  <si>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</si>
  <si>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</si>
  <si>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</si>
  <si>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</si>
  <si>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</si>
  <si>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</si>
  <si>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</si>
  <si>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</si>
  <si>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</si>
  <si>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</si>
  <si>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</si>
  <si>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</si>
  <si>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</si>
  <si>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</si>
  <si>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</si>
  <si>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</si>
  <si>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</si>
  <si>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</si>
  <si>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</si>
  <si>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</si>
  <si>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</si>
  <si>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</si>
  <si>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</si>
  <si>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</si>
  <si>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</si>
  <si>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</si>
  <si>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</si>
  <si>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</si>
  <si>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</si>
  <si>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</si>
  <si>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</si>
  <si>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</si>
  <si>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</si>
  <si>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</si>
  <si>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</si>
  <si>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</si>
  <si>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</si>
  <si>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</si>
  <si>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</si>
  <si>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</si>
  <si>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</si>
  <si>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</si>
  <si>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</si>
  <si>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</si>
  <si>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</si>
  <si>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</si>
  <si>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</si>
  <si>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</si>
  <si>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</si>
  <si>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</si>
  <si>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</si>
  <si>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</si>
  <si>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</si>
  <si>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</si>
  <si>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</si>
  <si>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</si>
  <si>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</si>
  <si>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</si>
  <si>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</si>
  <si>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</si>
  <si>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</si>
  <si>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</si>
  <si>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</si>
  <si>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</si>
  <si>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</si>
  <si>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</si>
  <si>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</si>
  <si>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</si>
  <si>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</si>
  <si>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</si>
  <si>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</si>
  <si>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</si>
  <si>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</si>
  <si>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</si>
  <si>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</si>
  <si>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</si>
  <si>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</si>
  <si>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</si>
  <si>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</si>
  <si>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</si>
  <si>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</si>
  <si>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</si>
  <si>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</si>
  <si>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</si>
  <si>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</si>
  <si>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</si>
  <si>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</si>
  <si>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</si>
  <si>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</si>
  <si>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</si>
  <si>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</si>
  <si>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</si>
  <si>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</si>
  <si>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</si>
  <si>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</si>
  <si>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</si>
  <si>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</si>
  <si>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</si>
  <si>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</si>
  <si>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</si>
  <si>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</si>
  <si>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</si>
  <si>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</si>
  <si>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</si>
  <si>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</si>
  <si>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</si>
  <si>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</si>
  <si>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</si>
  <si>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</si>
  <si>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</si>
  <si>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</si>
  <si>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</si>
  <si>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</si>
  <si>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</si>
  <si>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</si>
  <si>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</si>
  <si>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</si>
  <si>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</si>
  <si>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</si>
  <si>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</si>
  <si>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</si>
  <si>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</si>
  <si>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</si>
  <si>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</si>
  <si>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</si>
  <si>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</si>
  <si>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</si>
  <si>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</si>
  <si>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</si>
  <si>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</si>
  <si>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</si>
  <si>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</si>
  <si>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</si>
  <si>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</si>
  <si>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</si>
  <si>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</si>
  <si>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</si>
  <si>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</si>
  <si>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</si>
  <si>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</si>
  <si>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</si>
  <si>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</si>
  <si>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</si>
  <si>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</si>
  <si>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</si>
  <si>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</si>
  <si>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</si>
  <si>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</si>
  <si>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</si>
  <si>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</si>
  <si>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</si>
  <si>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</si>
  <si>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</si>
  <si>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</si>
  <si>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</si>
  <si>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</si>
  <si>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</si>
  <si>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</si>
  <si>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</si>
  <si>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</si>
  <si>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</si>
  <si>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</si>
  <si>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</si>
  <si>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</si>
  <si>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</si>
  <si>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</si>
  <si>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</si>
  <si>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</si>
  <si>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</si>
  <si>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</si>
  <si>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</si>
  <si>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</si>
  <si>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</si>
  <si>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</si>
  <si>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</si>
  <si>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</si>
  <si>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</si>
  <si>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</si>
  <si>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</si>
  <si>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</si>
  <si>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</si>
  <si>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</si>
  <si>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</si>
  <si>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</si>
  <si>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</si>
  <si>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</si>
  <si>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</si>
  <si>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</si>
  <si>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</si>
  <si>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</si>
  <si>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</si>
  <si>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</si>
  <si>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</si>
  <si>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</si>
  <si>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</si>
  <si>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</si>
  <si>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</si>
  <si>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</si>
  <si>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</si>
  <si>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</si>
  <si>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</si>
  <si>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</si>
  <si>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</si>
  <si>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</si>
  <si>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</si>
  <si>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</si>
  <si>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</si>
  <si>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</si>
  <si>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</si>
  <si>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</si>
  <si>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</si>
  <si>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</si>
  <si>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</si>
  <si>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</si>
  <si>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</si>
  <si>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</si>
  <si>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</si>
  <si>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</si>
  <si>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</si>
  <si>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</si>
  <si>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</si>
  <si>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</si>
  <si>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</si>
  <si>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</si>
  <si>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</si>
  <si>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</si>
  <si>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</si>
  <si>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</si>
  <si>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</si>
  <si>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</si>
  <si>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</si>
  <si>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</si>
  <si>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</si>
  <si>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</si>
  <si>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</si>
  <si>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</si>
  <si>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</si>
  <si>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</si>
  <si>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</si>
  <si>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</si>
  <si>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</si>
  <si>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</si>
  <si>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</si>
  <si>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</si>
  <si>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</si>
  <si>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</si>
  <si>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</si>
  <si>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</si>
  <si>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</si>
  <si>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</si>
  <si>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</si>
  <si>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</si>
  <si>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</si>
  <si>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</si>
  <si>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</si>
  <si>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</si>
  <si>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</si>
  <si>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</si>
  <si>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</si>
  <si>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</si>
  <si>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</si>
  <si>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</si>
  <si>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</si>
  <si>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</si>
  <si>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</si>
  <si>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</si>
  <si>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</si>
  <si>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</si>
  <si>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</si>
  <si>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</si>
  <si>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</si>
  <si>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</si>
  <si>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</si>
  <si>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</si>
  <si>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</si>
  <si>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</si>
  <si>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</si>
  <si>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</si>
  <si>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</si>
  <si>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</si>
  <si>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</si>
  <si>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</si>
  <si>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</si>
  <si>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</si>
  <si>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</si>
  <si>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</si>
  <si>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</si>
  <si>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</si>
  <si>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</si>
  <si>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</si>
  <si>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</si>
  <si>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</si>
  <si>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</si>
  <si>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</si>
  <si>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</si>
  <si>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</si>
  <si>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</si>
  <si>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</si>
  <si>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</si>
  <si>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</si>
  <si>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</si>
  <si>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</si>
  <si>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</si>
  <si>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</si>
  <si>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</si>
  <si>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</si>
  <si>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</si>
  <si>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</si>
  <si>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</si>
  <si>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</si>
  <si>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</si>
  <si>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</si>
  <si>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</si>
  <si>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</si>
  <si>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</si>
  <si>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</si>
  <si>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</si>
  <si>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</si>
  <si>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</si>
  <si>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</si>
  <si>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</si>
  <si>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</si>
  <si>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</si>
  <si>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</si>
  <si>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</si>
  <si>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</si>
  <si>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</si>
  <si>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</si>
  <si>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</si>
  <si>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</si>
  <si>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</si>
  <si>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</si>
  <si>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</si>
  <si>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</si>
  <si>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</si>
  <si>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</si>
  <si>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</si>
  <si>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</si>
  <si>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</si>
  <si>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</si>
  <si>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</si>
  <si>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</si>
  <si>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</si>
  <si>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</si>
  <si>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</si>
  <si>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</si>
  <si>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</si>
  <si>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</si>
  <si>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</si>
  <si>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</si>
  <si>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</si>
  <si>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</si>
  <si>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</si>
  <si>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</si>
  <si>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</si>
  <si>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</si>
  <si>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</si>
  <si>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</si>
  <si>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</si>
  <si>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</si>
  <si>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</si>
  <si>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</si>
  <si>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</si>
  <si>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</si>
  <si>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</si>
  <si>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</si>
  <si>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</si>
  <si>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</si>
  <si>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</si>
  <si>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</si>
  <si>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</si>
  <si>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</si>
  <si>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</si>
  <si>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</si>
  <si>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</si>
  <si>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</si>
  <si>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</si>
  <si>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</si>
  <si>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</si>
  <si>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</si>
  <si>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</si>
  <si>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</si>
  <si>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</si>
  <si>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</si>
  <si>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</si>
  <si>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</si>
  <si>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</si>
  <si>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</si>
  <si>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</si>
  <si>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</si>
  <si>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</si>
  <si>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</si>
  <si>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</si>
  <si>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</si>
  <si>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</si>
  <si>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</si>
  <si>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</si>
  <si>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</si>
  <si>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</si>
  <si>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</si>
  <si>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</si>
  <si>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</si>
  <si>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</si>
  <si>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</si>
  <si>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</si>
  <si>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</si>
  <si>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</si>
  <si>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</si>
  <si>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</si>
  <si>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</si>
  <si>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</si>
  <si>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</si>
  <si>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</si>
  <si>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</si>
  <si>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</si>
  <si>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</si>
  <si>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</si>
  <si>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</si>
  <si>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</si>
  <si>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</si>
  <si>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</si>
  <si>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</si>
  <si>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</si>
  <si>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</si>
  <si>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</si>
  <si>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</si>
  <si>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</si>
  <si>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</si>
  <si>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</si>
  <si>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</si>
  <si>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</si>
  <si>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</si>
  <si>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</si>
  <si>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</si>
  <si>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</si>
  <si>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</si>
  <si>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</si>
  <si>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</si>
  <si>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</si>
  <si>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</si>
  <si>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</si>
  <si>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</si>
  <si>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</si>
  <si>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</si>
  <si>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</si>
  <si>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</si>
  <si>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</si>
  <si>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</si>
  <si>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</si>
  <si>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</si>
  <si>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</si>
  <si>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</si>
  <si>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</si>
  <si>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</si>
  <si>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</si>
  <si>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</si>
  <si>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</si>
  <si>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</si>
  <si>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</si>
  <si>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</si>
  <si>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</si>
  <si>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</si>
  <si>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</si>
  <si>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</si>
  <si>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</si>
  <si>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</si>
  <si>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</si>
  <si>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</si>
  <si>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</si>
  <si>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</si>
  <si>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</si>
  <si>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</si>
  <si>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</si>
  <si>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</si>
  <si>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</si>
  <si>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</si>
  <si>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</si>
  <si>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</si>
  <si>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</si>
  <si>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</si>
  <si>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</si>
  <si>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</si>
  <si>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</si>
  <si>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</si>
  <si>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</si>
  <si>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</si>
  <si>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</si>
  <si>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</si>
  <si>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</si>
  <si>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</si>
  <si>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</si>
  <si>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</si>
  <si>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</si>
  <si>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</si>
  <si>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</si>
  <si>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</si>
  <si>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</si>
  <si>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</si>
  <si>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</si>
  <si>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</si>
  <si>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</si>
  <si>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</si>
  <si>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</si>
  <si>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</si>
  <si>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</si>
  <si>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</si>
  <si>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</si>
  <si>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</si>
  <si>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</si>
  <si>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</si>
  <si>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</si>
  <si>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</si>
  <si>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</si>
  <si>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</si>
  <si>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</si>
  <si>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</si>
  <si>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</si>
  <si>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</si>
  <si>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</si>
  <si>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</si>
  <si>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</si>
  <si>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</si>
  <si>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</si>
  <si>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</si>
  <si>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</si>
  <si>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</si>
  <si>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</si>
  <si>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</si>
  <si>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</si>
  <si>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</si>
  <si>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</si>
  <si>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</si>
  <si>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</si>
  <si>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</si>
  <si>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</si>
  <si>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</si>
  <si>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</si>
  <si>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</si>
  <si>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</si>
  <si>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</si>
  <si>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</si>
  <si>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</si>
  <si>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</si>
  <si>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</si>
  <si>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</si>
  <si>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</si>
  <si>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</si>
  <si>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</si>
  <si>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</si>
  <si>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</si>
  <si>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</si>
  <si>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</si>
  <si>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</si>
  <si>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</si>
  <si>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</si>
  <si>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</si>
  <si>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</si>
  <si>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</si>
  <si>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</si>
  <si>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</si>
  <si>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</si>
  <si>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</si>
  <si>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</si>
  <si>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</si>
  <si>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</si>
  <si>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</si>
  <si>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</si>
  <si>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</si>
  <si>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</si>
  <si>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</si>
  <si>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</si>
  <si>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</si>
  <si>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</si>
  <si>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</si>
  <si>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</si>
  <si>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</si>
  <si>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</si>
  <si>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</si>
  <si>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</si>
  <si>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</si>
  <si>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</si>
  <si>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</si>
  <si>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</si>
  <si>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</si>
  <si>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</si>
  <si>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</si>
  <si>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</si>
  <si>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</si>
  <si>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</si>
  <si>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</si>
  <si>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</si>
  <si>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</si>
  <si>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</si>
  <si>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</si>
  <si>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</si>
  <si>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</si>
  <si>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</si>
  <si>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</si>
  <si>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</si>
  <si>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</si>
  <si>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</si>
  <si>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</si>
  <si>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</si>
  <si>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</si>
  <si>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</si>
  <si>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</si>
  <si>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</si>
  <si>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</si>
  <si>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</si>
  <si>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</si>
  <si>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</si>
  <si>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</si>
  <si>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</si>
  <si>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</si>
  <si>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</si>
  <si>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</si>
  <si>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</si>
  <si>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</si>
  <si>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</si>
  <si>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</si>
  <si>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</si>
  <si>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</si>
  <si>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</si>
  <si>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</si>
  <si>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</si>
  <si>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</si>
  <si>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</si>
  <si>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</si>
  <si>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</si>
  <si>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</si>
  <si>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</si>
  <si>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</si>
  <si>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</si>
  <si>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</si>
  <si>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</si>
  <si>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</si>
  <si>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</si>
  <si>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</si>
  <si>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</si>
  <si>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</si>
  <si>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</si>
  <si>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</si>
  <si>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</si>
  <si>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</si>
  <si>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</si>
  <si>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</si>
  <si>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</si>
  <si>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</si>
  <si>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</si>
  <si>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</si>
  <si>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</si>
  <si>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</si>
  <si>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</si>
  <si>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</si>
  <si>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</si>
  <si>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</si>
  <si>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</si>
  <si>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</si>
  <si>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</si>
  <si>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</si>
  <si>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</si>
  <si>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</si>
  <si>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</si>
  <si>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</si>
  <si>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</si>
  <si>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</si>
  <si>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</si>
  <si>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</si>
  <si>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</si>
  <si>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</si>
  <si>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</si>
  <si>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</si>
  <si>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</si>
  <si>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</si>
  <si>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</si>
  <si>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</si>
  <si>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</si>
  <si>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</si>
  <si>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</si>
  <si>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</si>
  <si>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</si>
  <si>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</si>
  <si>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</si>
  <si>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</si>
  <si>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</si>
  <si>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</si>
  <si>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</si>
  <si>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</si>
  <si>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</si>
  <si>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</si>
  <si>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</si>
  <si>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</si>
  <si>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</si>
  <si>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</si>
  <si>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</si>
  <si>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</si>
  <si>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</si>
  <si>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</si>
  <si>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</si>
  <si>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</si>
  <si>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</si>
  <si>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</si>
  <si>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</si>
  <si>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</si>
  <si>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</si>
  <si>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</si>
  <si>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</si>
  <si>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</si>
  <si>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</si>
  <si>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</si>
  <si>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</si>
  <si>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</si>
  <si>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</si>
  <si>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</si>
  <si>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</si>
  <si>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</si>
  <si>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</si>
  <si>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</si>
  <si>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</si>
  <si>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</si>
  <si>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</si>
  <si>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</si>
  <si>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</si>
  <si>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</si>
  <si>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</si>
  <si>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</si>
  <si>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</si>
  <si>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</si>
  <si>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</si>
  <si>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</si>
  <si>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</si>
  <si>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</si>
  <si>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</si>
  <si>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</si>
  <si>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</si>
  <si>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</si>
  <si>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</si>
  <si>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</si>
  <si>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</si>
  <si>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</si>
  <si>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</si>
  <si>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</si>
  <si>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</si>
  <si>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</si>
  <si>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</si>
  <si>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</si>
  <si>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</si>
  <si>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</si>
  <si>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</si>
  <si>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</si>
  <si>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</si>
  <si>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</si>
  <si>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</si>
  <si>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</si>
  <si>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</si>
  <si>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</si>
  <si>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</si>
  <si>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</si>
  <si>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</si>
  <si>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</si>
  <si>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</si>
  <si>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</si>
  <si>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</si>
  <si>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</si>
  <si>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</si>
  <si>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</si>
  <si>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</si>
  <si>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</si>
  <si>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</si>
  <si>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</si>
  <si>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</si>
  <si>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</si>
  <si>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</si>
  <si>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</si>
  <si>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</si>
  <si>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</si>
  <si>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</si>
  <si>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</si>
  <si>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</si>
  <si>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</si>
  <si>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</si>
  <si>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</si>
  <si>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</si>
  <si>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</si>
  <si>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</si>
  <si>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</si>
  <si>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</si>
  <si>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</si>
  <si>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</si>
  <si>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</si>
  <si>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</si>
  <si>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</si>
  <si>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</si>
  <si>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</si>
  <si>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</si>
  <si>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</si>
  <si>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</si>
  <si>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</si>
  <si>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</si>
  <si>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</si>
  <si>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</si>
  <si>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</si>
  <si>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</si>
  <si>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</si>
  <si>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</si>
  <si>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</si>
  <si>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</si>
  <si>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</si>
  <si>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</si>
  <si>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</si>
  <si>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</si>
  <si>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</si>
  <si>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</si>
  <si>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</si>
  <si>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</si>
  <si>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</si>
  <si>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</si>
  <si>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</si>
  <si>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</si>
  <si>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</si>
  <si>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</si>
  <si>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</si>
  <si>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</si>
  <si>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</si>
  <si>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</si>
  <si>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</si>
  <si>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</si>
  <si>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</si>
  <si>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</si>
  <si>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</si>
  <si>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</si>
  <si>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</si>
  <si>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</si>
  <si>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</si>
  <si>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</si>
  <si>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</si>
  <si>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</si>
  <si>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</si>
  <si>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</si>
  <si>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</si>
  <si>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</si>
  <si>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</si>
  <si>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</si>
  <si>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</si>
  <si>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</si>
  <si>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</si>
  <si>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</si>
  <si>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</si>
  <si>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</si>
  <si>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</si>
  <si>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</si>
  <si>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</si>
  <si>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</si>
  <si>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</si>
  <si>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</si>
  <si>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</si>
  <si>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</si>
  <si>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</si>
  <si>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</si>
  <si>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</si>
  <si>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</si>
  <si>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</si>
  <si>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</si>
  <si>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</si>
  <si>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</si>
  <si>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</si>
  <si>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</si>
  <si>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</si>
  <si>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</si>
  <si>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</si>
  <si>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</si>
  <si>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</si>
  <si>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</si>
  <si>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</si>
  <si>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</si>
  <si>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</si>
  <si>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</si>
  <si>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</si>
  <si>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</si>
  <si>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</si>
  <si>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</si>
  <si>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</si>
  <si>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</si>
  <si>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</si>
  <si>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</si>
  <si>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</si>
  <si>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</si>
  <si>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</si>
  <si>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</si>
  <si>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</si>
  <si>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</si>
  <si>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</si>
  <si>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</si>
  <si>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</si>
  <si>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</si>
  <si>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</si>
  <si>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</si>
  <si>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</si>
  <si>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</si>
  <si>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</si>
  <si>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</si>
  <si>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</si>
  <si>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</si>
  <si>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</si>
  <si>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</si>
  <si>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</si>
  <si>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</si>
  <si>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</si>
  <si>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</si>
  <si>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</si>
  <si>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</si>
  <si>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</si>
  <si>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</si>
  <si>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</si>
  <si>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</si>
  <si>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</si>
  <si>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</si>
  <si>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</si>
  <si>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</si>
  <si>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</si>
  <si>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</si>
  <si>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</si>
  <si>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</si>
  <si>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</si>
  <si>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</si>
  <si>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</si>
  <si>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</si>
  <si>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</si>
  <si>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</si>
  <si>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</si>
  <si>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</si>
  <si>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</si>
  <si>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</si>
  <si>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</si>
  <si>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</si>
  <si>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</si>
  <si>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</si>
  <si>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</si>
  <si>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</si>
  <si>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</si>
  <si>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</si>
  <si>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</si>
  <si>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</si>
  <si>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</si>
  <si>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</si>
  <si>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</si>
  <si>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</si>
  <si>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</si>
  <si>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</si>
  <si>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</si>
  <si>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</si>
  <si>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</si>
  <si>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</si>
  <si>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</si>
  <si>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</si>
  <si>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</si>
  <si>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</si>
  <si>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</si>
  <si>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</si>
  <si>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</si>
  <si>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</si>
  <si>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</si>
  <si>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</si>
  <si>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</si>
  <si>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</si>
  <si>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</si>
  <si>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</si>
  <si>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</si>
  <si>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</si>
  <si>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</si>
  <si>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</si>
  <si>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</si>
  <si>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</si>
  <si>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</si>
  <si>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</si>
  <si>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</si>
  <si>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</si>
  <si>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</si>
  <si>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</si>
  <si>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</si>
  <si>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</si>
  <si>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</si>
  <si>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</si>
  <si>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</si>
  <si>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</si>
  <si>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</si>
  <si>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</si>
  <si>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</si>
  <si>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</si>
  <si>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</si>
  <si>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</si>
  <si>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</si>
  <si>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</si>
  <si>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</si>
  <si>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</si>
  <si>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</si>
  <si>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</si>
  <si>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</si>
  <si>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</si>
  <si>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</si>
  <si>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</si>
  <si>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</si>
  <si>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</si>
  <si>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</si>
  <si>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</si>
  <si>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</si>
  <si>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</si>
  <si>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</si>
  <si>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</si>
  <si>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</si>
  <si>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</si>
  <si>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</si>
  <si>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</si>
  <si>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</si>
  <si>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</si>
  <si>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</si>
  <si>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</si>
  <si>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</si>
  <si>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</si>
  <si>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</si>
  <si>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</si>
  <si>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</si>
  <si>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</si>
  <si>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</si>
  <si>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</si>
  <si>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</si>
  <si>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</si>
  <si>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</si>
  <si>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</si>
  <si>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</si>
  <si>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</si>
  <si>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</si>
  <si>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</si>
  <si>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</si>
  <si>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</si>
  <si>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</si>
  <si>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</si>
  <si>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</si>
  <si>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</si>
  <si>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</si>
  <si>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</si>
  <si>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</si>
  <si>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</si>
  <si>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</si>
  <si>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</si>
  <si>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</si>
  <si>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</si>
  <si>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</si>
  <si>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</si>
  <si>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</si>
  <si>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</si>
  <si>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</si>
  <si>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</si>
  <si>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</si>
  <si>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</si>
  <si>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</si>
  <si>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</si>
  <si>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</si>
  <si>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</si>
  <si>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</si>
  <si>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</si>
  <si>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</si>
  <si>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</si>
  <si>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</si>
  <si>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</si>
  <si>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</si>
  <si>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</si>
  <si>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</si>
  <si>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</si>
  <si>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</si>
  <si>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</si>
  <si>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</si>
  <si>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</si>
  <si>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</si>
  <si>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</si>
  <si>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</si>
  <si>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</si>
  <si>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</si>
  <si>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</si>
  <si>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</si>
  <si>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</si>
  <si>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</si>
  <si>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</si>
  <si>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</si>
  <si>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</si>
  <si>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</si>
  <si>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</si>
  <si>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</si>
  <si>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</si>
  <si>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</si>
  <si>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</si>
  <si>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</si>
  <si>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</si>
  <si>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</si>
  <si>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</si>
  <si>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</si>
  <si>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</si>
  <si>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</si>
  <si>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</si>
  <si>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</si>
  <si>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</si>
  <si>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</si>
  <si>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</si>
  <si>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</si>
  <si>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</si>
  <si>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</si>
  <si>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</si>
  <si>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</si>
  <si>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</si>
  <si>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</si>
  <si>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</si>
  <si>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</si>
  <si>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</si>
  <si>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</si>
  <si>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</si>
  <si>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</si>
  <si>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</si>
  <si>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</si>
  <si>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</si>
  <si>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</si>
  <si>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</si>
  <si>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</si>
  <si>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</si>
  <si>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</si>
  <si>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</si>
  <si>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</si>
  <si>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</si>
  <si>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</si>
  <si>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</si>
  <si>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</si>
  <si>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</si>
  <si>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</si>
  <si>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</si>
  <si>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</si>
  <si>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</si>
  <si>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</si>
  <si>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</si>
  <si>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</si>
  <si>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</si>
  <si>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</si>
  <si>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</si>
  <si>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</si>
  <si>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</si>
  <si>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</si>
  <si>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</si>
  <si>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</si>
  <si>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</si>
  <si>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</si>
  <si>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</si>
  <si>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</si>
  <si>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</si>
  <si>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</si>
  <si>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</si>
  <si>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</si>
  <si>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</si>
  <si>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</si>
  <si>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</si>
  <si>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</si>
  <si>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</si>
  <si>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</si>
  <si>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</si>
  <si>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</si>
  <si>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</si>
  <si>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</si>
  <si>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</si>
  <si>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</si>
  <si>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</si>
  <si>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</si>
  <si>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</si>
  <si>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</si>
  <si>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</si>
  <si>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</si>
  <si>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</si>
  <si>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</si>
  <si>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</si>
  <si>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</si>
  <si>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</si>
  <si>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</si>
  <si>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</si>
  <si>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</si>
  <si>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</si>
  <si>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</si>
  <si>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</si>
  <si>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</si>
  <si>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</si>
  <si>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</si>
  <si>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</si>
  <si>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</si>
  <si>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</si>
  <si>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</si>
  <si>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</si>
  <si>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</si>
  <si>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</si>
  <si>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</si>
  <si>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</si>
  <si>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</si>
  <si>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</si>
  <si>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</si>
  <si>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</si>
  <si>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</si>
  <si>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</si>
  <si>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</si>
  <si>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</si>
  <si>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</si>
  <si>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</si>
  <si>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</si>
  <si>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</si>
  <si>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</si>
  <si>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</si>
  <si>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</si>
  <si>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</si>
  <si>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</si>
  <si>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</si>
  <si>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</si>
  <si>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</si>
  <si>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</si>
  <si>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</si>
  <si>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</si>
  <si>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</si>
  <si>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</si>
  <si>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</si>
  <si>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</si>
  <si>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</si>
  <si>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</si>
  <si>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</si>
  <si>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</si>
  <si>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</si>
  <si>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</si>
  <si>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</si>
  <si>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</si>
  <si>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</si>
  <si>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</si>
  <si>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</si>
  <si>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</si>
  <si>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</si>
  <si>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</si>
  <si>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</si>
  <si>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</si>
  <si>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</si>
  <si>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</si>
  <si>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</si>
  <si>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</si>
  <si>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</si>
  <si>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</si>
  <si>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</si>
  <si>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</si>
  <si>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</si>
  <si>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</si>
  <si>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</si>
  <si>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</si>
  <si>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</si>
  <si>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</si>
  <si>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</si>
  <si>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</si>
  <si>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</si>
  <si>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</si>
  <si>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</si>
  <si>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</si>
  <si>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</si>
  <si>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</si>
  <si>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</si>
  <si>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</si>
  <si>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</si>
  <si>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</si>
  <si>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</si>
  <si>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</si>
  <si>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</si>
  <si>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</si>
  <si>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</si>
  <si>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</si>
  <si>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</si>
  <si>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</si>
  <si>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</si>
  <si>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</si>
  <si>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</si>
  <si>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</si>
  <si>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</si>
  <si>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</si>
  <si>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</si>
  <si>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</si>
  <si>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</si>
  <si>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</si>
  <si>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</si>
  <si>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</si>
  <si>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</si>
  <si>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</si>
  <si>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</si>
  <si>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</si>
  <si>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</si>
  <si>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</si>
  <si>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</si>
  <si>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</si>
  <si>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</si>
  <si>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</si>
  <si>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</si>
  <si>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</si>
  <si>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</si>
  <si>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</si>
  <si>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</si>
  <si>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</si>
  <si>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</si>
  <si>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</si>
  <si>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</si>
  <si>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</si>
  <si>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</si>
  <si>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</si>
  <si>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</si>
  <si>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</si>
  <si>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</si>
  <si>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</si>
  <si>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</si>
  <si>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</si>
  <si>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</si>
  <si>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</si>
  <si>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</si>
  <si>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</si>
  <si>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</si>
  <si>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</si>
  <si>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</si>
  <si>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</si>
  <si>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</si>
  <si>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</si>
  <si>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</si>
  <si>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</si>
  <si>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</si>
  <si>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</si>
  <si>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</si>
  <si>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</si>
  <si>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</si>
  <si>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</si>
  <si>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</si>
  <si>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</si>
  <si>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</si>
  <si>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</si>
  <si>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</si>
  <si>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</si>
  <si>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</si>
  <si>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</si>
  <si>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</si>
  <si>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</si>
  <si>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</si>
  <si>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</si>
  <si>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</si>
  <si>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</si>
  <si>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</si>
  <si>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</si>
  <si>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</si>
  <si>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</si>
  <si>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</si>
  <si>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</si>
  <si>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</si>
  <si>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</si>
  <si>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</si>
  <si>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</si>
  <si>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</si>
  <si>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</si>
  <si>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</si>
  <si>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</si>
  <si>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</si>
  <si>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</si>
  <si>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</si>
  <si>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</si>
  <si>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</si>
  <si>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</si>
  <si>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</si>
  <si>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</si>
  <si>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</si>
  <si>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</si>
  <si>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</si>
  <si>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</si>
  <si>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</si>
  <si>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</si>
  <si>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</si>
  <si>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</si>
  <si>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</si>
  <si>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</si>
  <si>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</si>
  <si>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</si>
  <si>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</si>
  <si>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</si>
  <si>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</si>
  <si>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</si>
  <si>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</si>
  <si>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</si>
  <si>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</si>
  <si>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</si>
  <si>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</si>
  <si>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</si>
  <si>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</si>
  <si>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</si>
  <si>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</si>
  <si>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</si>
  <si>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</si>
  <si>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</si>
  <si>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</si>
  <si>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</si>
  <si>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</si>
  <si>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</si>
  <si>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</si>
  <si>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</si>
  <si>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</si>
  <si>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</si>
  <si>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</si>
  <si>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</si>
  <si>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</si>
  <si>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</si>
  <si>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</si>
  <si>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</si>
  <si>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</si>
  <si>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</si>
  <si>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</si>
  <si>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</si>
  <si>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</si>
  <si>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</si>
  <si>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</si>
  <si>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</si>
  <si>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</si>
  <si>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</si>
  <si>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</si>
  <si>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</si>
  <si>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</si>
  <si>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</si>
  <si>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</si>
  <si>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</si>
  <si>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</si>
  <si>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</si>
  <si>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</si>
  <si>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</si>
  <si>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</si>
  <si>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</si>
  <si>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</si>
  <si>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</si>
  <si>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</si>
  <si>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</si>
  <si>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</si>
  <si>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</si>
  <si>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</si>
  <si>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</si>
  <si>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</si>
  <si>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</si>
  <si>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</si>
  <si>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</si>
  <si>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</si>
  <si>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</si>
  <si>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</si>
  <si>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</si>
  <si>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</si>
  <si>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</si>
  <si>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</si>
  <si>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</si>
  <si>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</si>
  <si>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</si>
  <si>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</si>
  <si>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</si>
  <si>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</si>
  <si>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</si>
  <si>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</si>
  <si>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</si>
  <si>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</si>
  <si>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</si>
  <si>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</si>
  <si>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</si>
  <si>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</si>
  <si>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</si>
  <si>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</si>
  <si>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</si>
  <si>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</si>
  <si>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</si>
  <si>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</si>
  <si>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</si>
  <si>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</si>
  <si>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</si>
  <si>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</si>
  <si>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</si>
  <si>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</si>
  <si>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</si>
  <si>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</si>
  <si>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</si>
  <si>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</si>
  <si>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</si>
  <si>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</si>
  <si>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</si>
  <si>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</si>
  <si>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</si>
  <si>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</si>
  <si>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</si>
  <si>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</si>
  <si>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</si>
  <si>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</si>
  <si>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</si>
  <si>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</si>
  <si>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</si>
  <si>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</si>
  <si>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</si>
  <si>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</si>
  <si>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</si>
  <si>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</si>
  <si>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</si>
  <si>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</si>
  <si>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</si>
  <si>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</si>
  <si>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</si>
  <si>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</si>
  <si>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</si>
  <si>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</si>
  <si>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</si>
  <si>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</si>
  <si>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</si>
  <si>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</si>
  <si>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</si>
  <si>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</si>
  <si>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</si>
  <si>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</si>
  <si>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</si>
  <si>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</si>
  <si>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</si>
  <si>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</si>
  <si>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</si>
  <si>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</si>
  <si>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</si>
  <si>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</si>
  <si>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</si>
  <si>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</si>
  <si>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</si>
  <si>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</si>
  <si>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</si>
  <si>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</si>
  <si>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</si>
  <si>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</si>
  <si>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</si>
  <si>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</si>
  <si>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</si>
  <si>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</si>
  <si>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</si>
  <si>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</si>
  <si>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</si>
  <si>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</si>
  <si>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</si>
  <si>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</si>
  <si>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</si>
  <si>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</si>
  <si>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</si>
  <si>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</si>
  <si>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</si>
  <si>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</si>
  <si>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</si>
  <si>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</si>
  <si>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</si>
  <si>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</si>
  <si>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</si>
  <si>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</si>
  <si>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</si>
  <si>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</si>
  <si>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</si>
  <si>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</si>
  <si>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</si>
  <si>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</si>
  <si>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</si>
  <si>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</si>
  <si>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</si>
  <si>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</si>
  <si>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</si>
  <si>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</si>
  <si>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</si>
  <si>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</si>
  <si>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</si>
  <si>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</si>
  <si>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</si>
  <si>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</si>
  <si>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</si>
  <si>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</si>
  <si>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</si>
  <si>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</si>
  <si>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</si>
  <si>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</si>
  <si>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</si>
  <si>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</si>
  <si>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</si>
  <si>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</si>
  <si>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</si>
  <si>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</si>
  <si>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</si>
  <si>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</si>
  <si>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</si>
  <si>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</si>
  <si>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</si>
  <si>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</si>
  <si>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</si>
  <si>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</si>
  <si>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</si>
  <si>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</si>
  <si>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</si>
  <si>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</si>
  <si>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</si>
  <si>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</si>
  <si>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</si>
  <si>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</si>
  <si>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</si>
  <si>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</si>
  <si>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</si>
  <si>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</si>
  <si>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</si>
  <si>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</si>
  <si>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</si>
  <si>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</si>
  <si>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</si>
  <si>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</si>
  <si>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</si>
  <si>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</si>
  <si>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</si>
  <si>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</si>
  <si>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</si>
  <si>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</si>
  <si>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</si>
  <si>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</si>
  <si>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</si>
  <si>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</si>
  <si>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</si>
  <si>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</si>
  <si>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</si>
  <si>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</si>
  <si>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</si>
  <si>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</si>
  <si>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</si>
  <si>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</si>
  <si>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</si>
  <si>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</si>
  <si>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</si>
  <si>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</si>
  <si>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</si>
  <si>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</si>
  <si>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</si>
  <si>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</si>
  <si>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</si>
  <si>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</si>
  <si>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</si>
  <si>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</si>
  <si>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</si>
  <si>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</si>
  <si>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</si>
  <si>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</si>
  <si>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</si>
  <si>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</si>
  <si>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</si>
  <si>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</si>
  <si>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</si>
  <si>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</si>
  <si>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</si>
  <si>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</si>
  <si>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</si>
  <si>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</si>
  <si>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</si>
  <si>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</si>
  <si>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</si>
  <si>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</si>
  <si>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</si>
  <si>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</si>
  <si>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</si>
  <si>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</si>
  <si>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</si>
  <si>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</si>
  <si>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</si>
  <si>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</si>
  <si>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</si>
  <si>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</si>
  <si>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</si>
  <si>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</si>
  <si>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</si>
  <si>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</si>
  <si>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</si>
  <si>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</si>
  <si>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</si>
  <si>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</si>
  <si>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</si>
  <si>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</si>
  <si>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</si>
  <si>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</si>
  <si>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</si>
  <si>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</si>
  <si>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</si>
  <si>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</si>
  <si>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</si>
  <si>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</si>
  <si>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</si>
  <si>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</si>
  <si>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</si>
  <si>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</si>
  <si>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</si>
  <si>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</si>
  <si>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</si>
  <si>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</si>
  <si>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</si>
  <si>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</si>
  <si>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</si>
  <si>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</si>
  <si>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</si>
  <si>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</si>
  <si>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</si>
  <si>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</si>
  <si>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</si>
  <si>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</si>
  <si>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</si>
  <si>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</si>
  <si>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</si>
  <si>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</si>
  <si>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</si>
  <si>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</si>
  <si>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</si>
  <si>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</si>
  <si>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</si>
  <si>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</si>
  <si>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</si>
  <si>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</si>
  <si>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</si>
  <si>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</si>
  <si>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</si>
  <si>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</si>
  <si>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</si>
  <si>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</si>
  <si>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</si>
  <si>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</si>
  <si>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</si>
  <si>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</si>
  <si>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</si>
  <si>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</si>
  <si>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</si>
  <si>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</si>
  <si>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</si>
  <si>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</si>
  <si>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</si>
  <si>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</si>
  <si>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</si>
  <si>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</si>
  <si>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</si>
  <si>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</si>
  <si>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</si>
  <si>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</si>
  <si>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</si>
  <si>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</si>
  <si>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</si>
  <si>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</si>
  <si>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</si>
  <si>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</si>
  <si>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</si>
  <si>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</si>
  <si>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</si>
  <si>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</si>
  <si>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</si>
  <si>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</si>
  <si>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</si>
  <si>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</si>
  <si>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</si>
  <si>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</si>
  <si>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</si>
  <si>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</si>
  <si>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</si>
  <si>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</si>
  <si>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</si>
  <si>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</si>
  <si>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</si>
  <si>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</si>
  <si>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</si>
  <si>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</si>
  <si>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</si>
  <si>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</si>
  <si>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</si>
  <si>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</si>
  <si>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</si>
  <si>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</si>
  <si>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</si>
  <si>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</si>
  <si>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</si>
  <si>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</si>
  <si>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</si>
  <si>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</si>
  <si>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</si>
  <si>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</si>
  <si>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</si>
  <si>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</si>
  <si>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</si>
  <si>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</si>
  <si>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</si>
  <si>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</si>
  <si>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</si>
  <si>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</si>
  <si>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</si>
  <si>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</si>
  <si>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</si>
  <si>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</si>
  <si>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</si>
  <si>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</si>
  <si>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</si>
  <si>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</si>
  <si>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</si>
  <si>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</si>
  <si>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</si>
  <si>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</si>
  <si>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</si>
  <si>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</si>
  <si>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</si>
  <si>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</si>
  <si>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</si>
  <si>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</si>
  <si>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</si>
  <si>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</si>
  <si>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</si>
  <si>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</si>
  <si>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</si>
  <si>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</si>
  <si>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</si>
  <si>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</si>
  <si>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</si>
  <si>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</si>
  <si>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</si>
  <si>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</si>
  <si>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</si>
  <si>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</si>
  <si>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</si>
  <si>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</si>
  <si>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</si>
  <si>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</si>
  <si>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</si>
  <si>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</si>
  <si>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</si>
  <si>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</si>
  <si>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</si>
  <si>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</si>
  <si>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</si>
  <si>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</si>
  <si>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</si>
  <si>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</si>
  <si>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</si>
  <si>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</si>
  <si>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</si>
  <si>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</si>
  <si>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</si>
  <si>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</si>
  <si>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</si>
  <si>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</si>
  <si>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</si>
  <si>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</si>
  <si>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</si>
  <si>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</si>
  <si>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</si>
  <si>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</si>
  <si>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</si>
  <si>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</si>
  <si>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</si>
  <si>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</si>
  <si>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</si>
  <si>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</si>
  <si>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</si>
  <si>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</si>
  <si>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</si>
  <si>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</si>
  <si>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</si>
  <si>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</si>
  <si>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</si>
  <si>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</si>
  <si>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</si>
  <si>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</si>
  <si>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</si>
  <si>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</si>
  <si>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</si>
  <si>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</si>
  <si>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</si>
  <si>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</si>
  <si>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</si>
  <si>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</si>
  <si>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</si>
  <si>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</si>
  <si>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</si>
  <si>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</si>
  <si>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</si>
  <si>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</si>
  <si>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</si>
  <si>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</si>
  <si>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</si>
  <si>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</si>
  <si>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</si>
  <si>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</si>
  <si>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</si>
  <si>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</si>
  <si>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</si>
  <si>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</si>
  <si>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</si>
  <si>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</si>
  <si>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</si>
  <si>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</si>
  <si>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</si>
  <si>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</si>
  <si>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</si>
  <si>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</si>
  <si>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</si>
  <si>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</si>
  <si>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</si>
  <si>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</si>
  <si>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</si>
  <si>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</si>
  <si>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</si>
  <si>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</si>
  <si>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</si>
  <si>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</si>
  <si>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</si>
  <si>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</si>
  <si>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</si>
  <si>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</si>
  <si>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</si>
  <si>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</si>
  <si>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</si>
  <si>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</si>
  <si>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</si>
  <si>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</si>
  <si>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</si>
  <si>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</si>
  <si>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</si>
  <si>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</si>
  <si>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</si>
  <si>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</si>
  <si>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</si>
  <si>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</si>
  <si>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</si>
  <si>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</si>
  <si>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</si>
  <si>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</si>
  <si>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</si>
  <si>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</si>
  <si>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</si>
  <si>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</si>
  <si>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</si>
  <si>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</si>
  <si>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</si>
  <si>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</si>
  <si>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</si>
  <si>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</si>
  <si>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</si>
  <si>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</si>
  <si>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</si>
  <si>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</si>
  <si>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</si>
  <si>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</si>
  <si>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</si>
  <si>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</si>
  <si>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</si>
  <si>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</si>
  <si>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</si>
  <si>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</si>
  <si>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</si>
  <si>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</si>
  <si>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</si>
  <si>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</si>
  <si>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</si>
  <si>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</si>
  <si>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</si>
  <si>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</si>
  <si>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</si>
  <si>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</si>
  <si>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</si>
  <si>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</si>
  <si>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</si>
  <si>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</si>
  <si>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</si>
  <si>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</si>
  <si>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</si>
  <si>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</si>
  <si>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</si>
  <si>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</si>
  <si>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</si>
  <si>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</si>
  <si>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</si>
  <si>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</si>
  <si>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</si>
  <si>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</si>
  <si>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</si>
  <si>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</si>
  <si>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</si>
  <si>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</si>
  <si>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</si>
  <si>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</si>
  <si>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</si>
  <si>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</si>
  <si>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</si>
  <si>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</si>
  <si>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</si>
  <si>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</si>
  <si>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</si>
  <si>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</si>
  <si>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</si>
  <si>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</si>
  <si>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</si>
  <si>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</si>
  <si>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</si>
  <si>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</si>
  <si>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</si>
  <si>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</si>
  <si>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</si>
  <si>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</si>
  <si>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</si>
  <si>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</si>
  <si>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</si>
  <si>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</si>
  <si>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</si>
  <si>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</si>
  <si>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</si>
  <si>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</si>
  <si>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</si>
  <si>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</si>
  <si>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</si>
  <si>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</si>
  <si>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</si>
  <si>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</si>
  <si>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</si>
  <si>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</si>
  <si>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</si>
  <si>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</si>
  <si>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</si>
  <si>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</si>
  <si>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</si>
  <si>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</si>
  <si>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</si>
  <si>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</si>
  <si>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</si>
  <si>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</si>
  <si>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</si>
  <si>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</si>
  <si>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</si>
  <si>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</si>
  <si>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</si>
  <si>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</si>
  <si>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</si>
  <si>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</si>
  <si>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</si>
  <si>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</si>
  <si>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</si>
  <si>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</si>
  <si>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</si>
  <si>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</si>
  <si>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</si>
  <si>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</si>
  <si>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</si>
  <si>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</si>
  <si>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</si>
  <si>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</si>
  <si>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</si>
  <si>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</si>
  <si>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</si>
  <si>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</si>
  <si>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</si>
  <si>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</si>
  <si>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</si>
  <si>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</si>
  <si>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</si>
  <si>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</si>
  <si>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</si>
  <si>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</si>
  <si>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</si>
  <si>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</si>
  <si>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</si>
  <si>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</si>
  <si>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</si>
  <si>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</si>
  <si>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</si>
  <si>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</si>
  <si>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</si>
  <si>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</si>
  <si>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</si>
  <si>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</si>
  <si>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</si>
  <si>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</si>
  <si>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</si>
  <si>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</si>
  <si>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</si>
  <si>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</si>
  <si>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</si>
  <si>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</si>
  <si>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</si>
  <si>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</si>
  <si>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</si>
  <si>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</si>
  <si>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</si>
  <si>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</si>
  <si>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</si>
  <si>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</si>
  <si>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</si>
  <si>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</si>
  <si>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</si>
  <si>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</si>
  <si>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</si>
  <si>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</si>
  <si>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</si>
  <si>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</si>
  <si>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</si>
  <si>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</si>
  <si>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</si>
  <si>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</si>
  <si>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</si>
  <si>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</si>
  <si>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</si>
  <si>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</si>
  <si>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</si>
  <si>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</si>
  <si>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</si>
  <si>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</si>
  <si>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</si>
  <si>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</si>
  <si>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</si>
  <si>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</si>
  <si>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</si>
  <si>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</si>
  <si>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</si>
  <si>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</si>
  <si>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</si>
  <si>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</si>
  <si>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</si>
  <si>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</si>
  <si>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</si>
  <si>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</si>
  <si>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</si>
  <si>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</si>
  <si>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</si>
  <si>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</si>
  <si>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</si>
  <si>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</si>
  <si>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</si>
  <si>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</si>
  <si>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</si>
  <si>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</si>
  <si>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</si>
  <si>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</si>
  <si>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</si>
  <si>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</si>
  <si>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</si>
  <si>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</si>
  <si>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</si>
  <si>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</si>
  <si>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</si>
  <si>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</si>
  <si>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</si>
  <si>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</si>
  <si>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</si>
  <si>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</si>
  <si>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</si>
  <si>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</si>
  <si>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</si>
  <si>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</si>
  <si>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</si>
  <si>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</si>
  <si>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</si>
  <si>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</si>
  <si>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</si>
  <si>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</si>
  <si>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</si>
  <si>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</si>
  <si>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</si>
  <si>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</si>
  <si>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</si>
  <si>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</si>
  <si>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</si>
  <si>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</si>
  <si>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</si>
  <si>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</si>
  <si>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</si>
  <si>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</si>
  <si>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</si>
  <si>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</si>
  <si>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</si>
  <si>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</si>
  <si>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</si>
  <si>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</si>
  <si>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</si>
  <si>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</si>
  <si>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</si>
  <si>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</si>
  <si>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</si>
  <si>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</si>
  <si>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</si>
  <si>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</si>
  <si>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</si>
  <si>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</si>
  <si>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</si>
  <si>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</si>
  <si>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</si>
  <si>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</si>
  <si>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</si>
  <si>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</si>
  <si>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</si>
  <si>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</si>
  <si>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</si>
  <si>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</si>
  <si>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</si>
  <si>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</si>
  <si>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</si>
  <si>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</si>
  <si>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</si>
  <si>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</si>
  <si>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</si>
  <si>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</si>
  <si>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</si>
  <si>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</si>
  <si>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</si>
  <si>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</si>
  <si>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</si>
  <si>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</si>
  <si>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</si>
  <si>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</si>
  <si>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</si>
  <si>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</si>
  <si>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</si>
  <si>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</si>
  <si>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</si>
  <si>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</si>
  <si>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</si>
  <si>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</si>
  <si>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</si>
  <si>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</si>
  <si>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</si>
  <si>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</si>
  <si>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</si>
  <si>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</si>
  <si>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</si>
  <si>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</si>
  <si>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</si>
  <si>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</si>
  <si>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</si>
  <si>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</si>
  <si>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</si>
  <si>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</si>
  <si>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</si>
  <si>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</si>
  <si>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</si>
  <si>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</si>
  <si>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</si>
  <si>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</si>
  <si>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</si>
  <si>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</si>
  <si>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</si>
  <si>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</si>
  <si>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</si>
  <si>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</si>
  <si>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</si>
  <si>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</si>
  <si>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</si>
  <si>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</si>
  <si>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</si>
  <si>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</si>
  <si>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</si>
  <si>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</si>
  <si>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</si>
  <si>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</si>
  <si>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</si>
  <si>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</si>
  <si>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</si>
  <si>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</si>
  <si>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</si>
  <si>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</si>
  <si>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</si>
  <si>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</si>
  <si>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</si>
  <si>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</si>
  <si>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</si>
  <si>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</si>
  <si>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</si>
  <si>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</si>
  <si>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</si>
  <si>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</si>
  <si>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</si>
  <si>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</si>
  <si>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</si>
  <si>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</si>
  <si>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</si>
  <si>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</si>
  <si>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</si>
  <si>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</si>
  <si>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</si>
  <si>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</si>
  <si>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</si>
  <si>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</si>
  <si>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</si>
  <si>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</si>
  <si>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</si>
  <si>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</si>
  <si>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</si>
  <si>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</si>
  <si>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</si>
  <si>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</si>
  <si>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</si>
  <si>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</si>
  <si>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</si>
  <si>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</si>
  <si>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</si>
  <si>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</si>
  <si>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</si>
  <si>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</si>
  <si>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</si>
  <si>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</si>
  <si>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</si>
  <si>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</si>
  <si>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</si>
  <si>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</si>
  <si>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</si>
  <si>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</si>
  <si>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</si>
  <si>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</si>
  <si>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</si>
  <si>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</si>
  <si>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</si>
  <si>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</si>
  <si>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</si>
  <si>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</si>
  <si>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</si>
  <si>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</si>
  <si>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</si>
  <si>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</si>
  <si>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</si>
  <si>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</si>
  <si>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</si>
  <si>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</si>
  <si>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</si>
  <si>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</si>
  <si>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</si>
  <si>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</si>
  <si>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</si>
  <si>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</si>
  <si>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</si>
  <si>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</si>
  <si>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</si>
  <si>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</si>
  <si>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</si>
  <si>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</si>
  <si>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</si>
  <si>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</si>
  <si>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</si>
  <si>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</si>
  <si>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</si>
  <si>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</si>
  <si>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</si>
  <si>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</si>
  <si>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</si>
  <si>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</si>
  <si>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</si>
  <si>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</si>
  <si>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</si>
  <si>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</si>
  <si>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</si>
  <si>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</si>
  <si>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</si>
  <si>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</si>
  <si>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</si>
  <si>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</si>
  <si>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</si>
  <si>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</si>
  <si>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</si>
  <si>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</si>
  <si>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</si>
  <si>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</si>
  <si>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</si>
  <si>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</si>
  <si>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</si>
  <si>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</si>
  <si>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</si>
  <si>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</si>
  <si>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</si>
  <si>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</si>
  <si>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</si>
  <si>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</si>
  <si>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</si>
  <si>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</si>
  <si>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</si>
  <si>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</si>
  <si>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</si>
  <si>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</si>
  <si>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</si>
  <si>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</si>
  <si>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</si>
  <si>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</si>
  <si>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</si>
  <si>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</si>
  <si>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</si>
  <si>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</si>
  <si>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</si>
  <si>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</si>
  <si>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</si>
  <si>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</si>
  <si>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</si>
  <si>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</si>
  <si>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</si>
  <si>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</si>
  <si>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</si>
  <si>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</si>
  <si>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</si>
  <si>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</si>
  <si>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</si>
  <si>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</si>
  <si>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</si>
  <si>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</si>
  <si>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</si>
  <si>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</si>
  <si>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</si>
  <si>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</si>
  <si>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</si>
  <si>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</si>
  <si>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</si>
  <si>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</si>
  <si>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</si>
  <si>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</si>
  <si>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</si>
  <si>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</si>
  <si>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</si>
  <si>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</si>
  <si>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</si>
  <si>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</si>
  <si>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</si>
  <si>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</si>
  <si>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</si>
  <si>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</si>
  <si>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</si>
  <si>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</si>
  <si>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</si>
  <si>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</si>
  <si>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</si>
  <si>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</si>
  <si>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</si>
  <si>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</si>
  <si>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</si>
  <si>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</si>
  <si>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</si>
  <si>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</si>
  <si>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</si>
  <si>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</si>
  <si>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</si>
  <si>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</si>
  <si>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</si>
  <si>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</si>
  <si>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</si>
  <si>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</si>
  <si>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</si>
  <si>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</si>
  <si>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</si>
  <si>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</si>
  <si>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</si>
  <si>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</si>
  <si>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</si>
  <si>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</si>
  <si>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</si>
  <si>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</si>
  <si>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</si>
  <si>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</si>
  <si>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</si>
  <si>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</si>
  <si>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</si>
  <si>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</si>
  <si>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</si>
  <si>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</si>
  <si>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</si>
  <si>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</si>
  <si>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</si>
  <si>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</si>
  <si>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</si>
  <si>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</si>
  <si>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</si>
  <si>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</si>
  <si>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</si>
  <si>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</si>
  <si>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</si>
  <si>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</si>
  <si>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</si>
  <si>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</si>
  <si>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</si>
  <si>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</si>
  <si>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</si>
  <si>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</si>
  <si>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</si>
  <si>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</si>
  <si>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</si>
  <si>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</si>
  <si>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</si>
  <si>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</si>
  <si>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</si>
  <si>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</si>
  <si>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</si>
  <si>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</si>
  <si>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</si>
  <si>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</si>
  <si>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</si>
  <si>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</si>
  <si>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</si>
  <si>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</si>
  <si>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</si>
  <si>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</si>
  <si>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</si>
  <si>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</si>
  <si>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</si>
  <si>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</si>
  <si>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</si>
  <si>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</si>
  <si>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</si>
  <si>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</si>
  <si>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</si>
  <si>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</si>
  <si>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</si>
  <si>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</si>
  <si>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</si>
  <si>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</si>
  <si>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</si>
  <si>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</si>
  <si>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</si>
  <si>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</si>
  <si>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</si>
  <si>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</si>
  <si>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</si>
  <si>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</si>
  <si>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</si>
  <si>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</si>
  <si>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</si>
  <si>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</si>
  <si>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</si>
  <si>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</si>
  <si>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</si>
  <si>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</si>
  <si>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</si>
  <si>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</si>
  <si>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</si>
  <si>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</si>
  <si>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</si>
  <si>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</si>
  <si>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</si>
  <si>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</si>
  <si>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</si>
  <si>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</si>
  <si>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</si>
  <si>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</si>
  <si>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</si>
  <si>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</si>
  <si>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</si>
  <si>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</si>
  <si>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</si>
  <si>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</si>
  <si>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</si>
  <si>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</si>
  <si>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</si>
  <si>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</si>
  <si>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</si>
  <si>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</si>
  <si>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</si>
  <si>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</si>
  <si>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</si>
  <si>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</si>
  <si>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</si>
  <si>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</si>
  <si>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</si>
  <si>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</si>
  <si>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</si>
  <si>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</si>
  <si>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</si>
  <si>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</si>
  <si>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</si>
  <si>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</si>
  <si>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</si>
  <si>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</si>
  <si>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</si>
  <si>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</si>
  <si>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</si>
  <si>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</si>
  <si>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</si>
  <si>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</si>
  <si>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</si>
  <si>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</si>
  <si>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</si>
  <si>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</si>
  <si>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</si>
  <si>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</si>
  <si>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</si>
  <si>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</si>
  <si>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</si>
  <si>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</si>
  <si>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</si>
  <si>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</si>
  <si>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</si>
  <si>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</si>
  <si>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</si>
  <si>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</si>
  <si>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</si>
  <si>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</si>
  <si>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</si>
  <si>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</si>
  <si>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</si>
  <si>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</si>
  <si>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</si>
  <si>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</si>
  <si>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</si>
  <si>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</si>
  <si>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</si>
  <si>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</si>
  <si>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</si>
  <si>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</si>
  <si>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</si>
  <si>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</si>
  <si>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</si>
  <si>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</si>
  <si>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</si>
  <si>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</si>
  <si>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</si>
  <si>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</si>
  <si>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</si>
  <si>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</si>
  <si>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</si>
  <si>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</si>
  <si>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</si>
  <si>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</si>
  <si>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</si>
  <si>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</si>
  <si>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</si>
  <si>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</si>
  <si>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</si>
  <si>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</si>
  <si>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</si>
  <si>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</si>
  <si>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</si>
  <si>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</si>
  <si>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</si>
  <si>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</si>
  <si>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</si>
  <si>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</si>
  <si>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</si>
  <si>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</si>
  <si>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</si>
  <si>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</si>
  <si>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</si>
  <si>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</si>
  <si>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</si>
  <si>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</si>
  <si>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</si>
  <si>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</si>
  <si>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</si>
  <si>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</si>
  <si>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</si>
  <si>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</si>
  <si>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</si>
  <si>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</si>
  <si>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</si>
  <si>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</si>
  <si>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</si>
  <si>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</si>
  <si>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</si>
  <si>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</si>
  <si>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</si>
  <si>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</si>
  <si>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</si>
  <si>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</si>
  <si>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</si>
  <si>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</si>
  <si>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</si>
  <si>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</si>
  <si>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</si>
  <si>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</si>
  <si>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</si>
  <si>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</si>
  <si>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</si>
  <si>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</si>
  <si>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</si>
  <si>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</si>
  <si>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</si>
  <si>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</si>
  <si>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</si>
  <si>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</si>
  <si>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</si>
  <si>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</si>
  <si>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</si>
  <si>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</si>
  <si>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</si>
  <si>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</si>
  <si>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</si>
  <si>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</si>
  <si>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</si>
  <si>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</si>
  <si>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</si>
  <si>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</si>
  <si>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</si>
  <si>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</si>
  <si>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</si>
  <si>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</si>
  <si>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</si>
  <si>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</si>
  <si>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</si>
  <si>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</si>
  <si>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</si>
  <si>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</si>
  <si>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</si>
  <si>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</si>
  <si>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</si>
  <si>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</si>
  <si>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</si>
  <si>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</si>
  <si>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</si>
  <si>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</si>
  <si>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</si>
  <si>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</si>
  <si>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</si>
  <si>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</si>
  <si>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</si>
  <si>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</si>
  <si>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</si>
  <si>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</si>
  <si>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</si>
  <si>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</si>
  <si>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</si>
  <si>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</si>
  <si>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</si>
  <si>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</si>
  <si>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</si>
  <si>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</si>
  <si>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</si>
  <si>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</si>
  <si>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</si>
  <si>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</si>
  <si>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</si>
  <si>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</si>
  <si>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</si>
  <si>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</si>
  <si>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</si>
  <si>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</si>
  <si>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</si>
  <si>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</si>
  <si>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</si>
  <si>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</si>
  <si>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</si>
  <si>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</si>
  <si>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</si>
  <si>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</si>
  <si>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</si>
  <si>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</si>
  <si>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</si>
  <si>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</si>
  <si>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</si>
  <si>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</si>
  <si>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</si>
  <si>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</si>
  <si>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</si>
  <si>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</si>
  <si>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</si>
  <si>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</si>
  <si>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</si>
  <si>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</si>
  <si>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</si>
  <si>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</si>
  <si>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</si>
  <si>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</si>
  <si>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</si>
  <si>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</si>
  <si>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</si>
  <si>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</si>
  <si>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</si>
  <si>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</si>
  <si>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</si>
  <si>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</si>
  <si>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</si>
  <si>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</si>
  <si>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</si>
  <si>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</si>
  <si>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</si>
  <si>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</si>
  <si>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</si>
  <si>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</si>
  <si>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</si>
  <si>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</si>
  <si>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</si>
  <si>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</si>
  <si>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</si>
  <si>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</si>
  <si>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</si>
  <si>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</si>
  <si>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</si>
  <si>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</si>
  <si>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</si>
  <si>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</si>
  <si>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</si>
  <si>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</si>
  <si>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</si>
  <si>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</si>
  <si>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</si>
  <si>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</si>
  <si>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</si>
  <si>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</si>
  <si>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</si>
  <si>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</si>
  <si>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</si>
  <si>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</si>
  <si>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</si>
  <si>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</si>
  <si>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</si>
  <si>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</si>
  <si>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</si>
  <si>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</si>
  <si>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</si>
  <si>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</si>
  <si>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</si>
  <si>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</si>
  <si>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</si>
  <si>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</si>
  <si>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</si>
  <si>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</si>
  <si>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</si>
  <si>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</si>
  <si>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</si>
  <si>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</si>
  <si>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</si>
  <si>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</si>
  <si>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</si>
  <si>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</si>
  <si>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</si>
  <si>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</si>
  <si>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</si>
  <si>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</si>
  <si>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</si>
  <si>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</si>
  <si>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</si>
  <si>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</si>
  <si>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</si>
  <si>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</si>
  <si>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</si>
  <si>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</si>
  <si>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</si>
  <si>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</si>
  <si>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</si>
  <si>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</si>
  <si>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</si>
  <si>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</si>
  <si>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</si>
  <si>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</si>
  <si>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</si>
  <si>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</si>
  <si>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</si>
  <si>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</si>
  <si>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</si>
  <si>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</si>
  <si>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</si>
  <si>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</si>
  <si>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</si>
  <si>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</si>
  <si>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</si>
  <si>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</si>
  <si>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</si>
  <si>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</si>
  <si>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</si>
  <si>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</si>
  <si>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</si>
  <si>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</si>
  <si>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</si>
  <si>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</si>
  <si>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</si>
  <si>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</si>
  <si>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</si>
  <si>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</si>
  <si>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</si>
  <si>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</si>
  <si>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</si>
  <si>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</si>
  <si>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</si>
  <si>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</si>
  <si>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</si>
  <si>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</si>
  <si>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</si>
  <si>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</si>
  <si>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</si>
  <si>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</si>
  <si>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</si>
  <si>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</si>
  <si>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</si>
  <si>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</si>
  <si>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</si>
  <si>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</si>
  <si>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</si>
  <si>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</si>
  <si>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</si>
  <si>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</si>
  <si>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</si>
  <si>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</si>
  <si>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</si>
  <si>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</si>
  <si>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</si>
  <si>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</si>
  <si>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</si>
  <si>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</si>
  <si>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</si>
  <si>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</si>
  <si>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</si>
  <si>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</si>
  <si>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</si>
  <si>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</si>
  <si>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</si>
  <si>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</si>
  <si>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</si>
  <si>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</si>
  <si>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</si>
  <si>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</si>
  <si>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</si>
  <si>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</si>
  <si>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</si>
  <si>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</si>
  <si>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</si>
  <si>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</si>
  <si>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</si>
  <si>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</si>
  <si>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</si>
  <si>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</si>
  <si>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</si>
  <si>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</si>
  <si>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</si>
  <si>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</si>
  <si>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</si>
  <si>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</si>
  <si>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</si>
  <si>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</si>
  <si>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</si>
  <si>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</si>
  <si>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</si>
  <si>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</si>
  <si>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</si>
  <si>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</si>
  <si>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</si>
  <si>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</si>
  <si>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</si>
  <si>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</si>
  <si>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</si>
  <si>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</si>
  <si>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</si>
  <si>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</si>
  <si>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</si>
  <si>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</si>
  <si>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</si>
  <si>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</si>
  <si>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</si>
  <si>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</si>
  <si>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</si>
  <si>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</si>
  <si>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</si>
  <si>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</si>
  <si>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</si>
  <si>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</si>
  <si>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</si>
  <si>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</si>
  <si>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</si>
  <si>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</si>
  <si>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</si>
  <si>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</si>
  <si>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</si>
  <si>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</si>
  <si>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</si>
  <si>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</si>
  <si>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</si>
  <si>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</si>
  <si>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</si>
  <si>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</si>
  <si>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</si>
  <si>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</si>
  <si>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</si>
  <si>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</si>
  <si>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</si>
  <si>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</si>
  <si>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</si>
  <si>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</si>
  <si>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</si>
  <si>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</si>
  <si>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</si>
  <si>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</si>
  <si>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</si>
  <si>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</si>
  <si>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</si>
  <si>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</si>
  <si>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</si>
  <si>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</si>
  <si>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</si>
  <si>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</si>
  <si>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</si>
  <si>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</si>
  <si>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</si>
  <si>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</si>
  <si>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</si>
  <si>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</si>
  <si>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</si>
  <si>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</si>
  <si>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</si>
  <si>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</si>
  <si>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</si>
  <si>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</si>
  <si>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</si>
  <si>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</si>
  <si>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</si>
  <si>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</si>
  <si>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</si>
  <si>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</si>
  <si>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</si>
  <si>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</si>
  <si>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</si>
  <si>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</si>
  <si>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</si>
  <si>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</si>
  <si>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</si>
  <si>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</si>
  <si>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</si>
  <si>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</si>
  <si>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</si>
  <si>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</si>
  <si>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</si>
  <si>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</si>
  <si>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</si>
  <si>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</si>
  <si>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</si>
  <si>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</si>
  <si>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</si>
  <si>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</si>
  <si>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</si>
  <si>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</si>
  <si>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</si>
  <si>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</si>
  <si>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</si>
  <si>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</si>
  <si>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</si>
  <si>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</si>
  <si>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</si>
  <si>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</si>
  <si>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</si>
  <si>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</si>
  <si>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</si>
  <si>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</si>
  <si>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</si>
  <si>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</si>
  <si>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</si>
  <si>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</si>
  <si>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</si>
  <si>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</si>
  <si>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</si>
  <si>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</si>
  <si>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</si>
  <si>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</si>
  <si>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</si>
  <si>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</si>
  <si>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</si>
  <si>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</si>
  <si>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</si>
  <si>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</si>
  <si>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</si>
  <si>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</si>
  <si>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</si>
  <si>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</si>
  <si>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</si>
  <si>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</si>
  <si>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</si>
  <si>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</si>
  <si>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</si>
  <si>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</si>
  <si>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</si>
  <si>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</si>
  <si>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</si>
  <si>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</si>
  <si>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</si>
  <si>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</si>
  <si>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</si>
  <si>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</si>
  <si>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</si>
  <si>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</si>
  <si>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</si>
  <si>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</si>
  <si>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</si>
  <si>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</si>
  <si>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</si>
  <si>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</si>
  <si>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</si>
  <si>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</si>
  <si>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</si>
  <si>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</si>
  <si>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</si>
  <si>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</si>
  <si>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</si>
  <si>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</si>
  <si>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</si>
  <si>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</si>
  <si>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</si>
  <si>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</si>
  <si>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</si>
  <si>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</si>
  <si>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</si>
  <si>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</si>
  <si>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</si>
  <si>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</si>
  <si>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</si>
  <si>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</si>
  <si>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</si>
  <si>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</si>
  <si>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</si>
  <si>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</si>
  <si>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</si>
  <si>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</si>
  <si>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</si>
  <si>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</si>
  <si>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</si>
  <si>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</si>
  <si>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</si>
  <si>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</si>
  <si>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</si>
  <si>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</si>
  <si>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</si>
  <si>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</si>
  <si>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</si>
  <si>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</si>
  <si>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</si>
  <si>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</si>
  <si>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</si>
  <si>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</si>
  <si>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</si>
  <si>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</si>
  <si>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</si>
  <si>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</si>
  <si>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</si>
  <si>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</si>
  <si>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</si>
  <si>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</si>
  <si>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</si>
  <si>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</si>
  <si>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</si>
  <si>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</si>
  <si>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</si>
  <si>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</si>
  <si>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</si>
  <si>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</si>
  <si>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</si>
  <si>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</si>
  <si>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</si>
  <si>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</si>
  <si>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</si>
  <si>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</si>
  <si>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</si>
  <si>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</si>
  <si>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</si>
  <si>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</si>
  <si>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</si>
  <si>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</si>
  <si>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</si>
  <si>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</si>
  <si>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</si>
  <si>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</si>
  <si>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</si>
  <si>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</si>
  <si>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</si>
  <si>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</si>
  <si>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</si>
  <si>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</si>
  <si>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</si>
  <si>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</si>
  <si>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</si>
  <si>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</si>
  <si>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</si>
  <si>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</si>
  <si>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</si>
  <si>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</si>
  <si>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</si>
  <si>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</si>
  <si>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</si>
  <si>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</si>
  <si>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</si>
  <si>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</si>
  <si>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</si>
  <si>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</si>
  <si>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</si>
  <si>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</si>
  <si>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</si>
  <si>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</si>
  <si>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</si>
  <si>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</si>
  <si>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</si>
  <si>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</si>
  <si>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</si>
  <si>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</si>
  <si>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</si>
  <si>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</si>
  <si>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</si>
  <si>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</si>
  <si>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</si>
  <si>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</si>
  <si>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</si>
  <si>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</si>
  <si>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</si>
  <si>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</si>
  <si>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</si>
  <si>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</si>
  <si>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</si>
  <si>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</si>
  <si>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</si>
  <si>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</si>
  <si>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</si>
  <si>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</si>
  <si>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</si>
  <si>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</si>
  <si>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</si>
  <si>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</si>
  <si>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</si>
  <si>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</si>
  <si>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</si>
  <si>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</si>
  <si>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</si>
  <si>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</si>
  <si>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</si>
  <si>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</si>
  <si>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</si>
  <si>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</si>
  <si>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</si>
  <si>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</si>
  <si>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</si>
  <si>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</si>
  <si>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</si>
  <si>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</si>
  <si>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</si>
  <si>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</si>
  <si>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</si>
  <si>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</si>
  <si>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</si>
  <si>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</si>
  <si>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</si>
  <si>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</si>
  <si>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</si>
  <si>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</si>
  <si>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</si>
  <si>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</si>
  <si>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</si>
  <si>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</si>
  <si>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</si>
  <si>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</si>
  <si>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</si>
  <si>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</si>
  <si>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</si>
  <si>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</si>
  <si>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</si>
  <si>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</si>
  <si>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</si>
  <si>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</si>
  <si>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</si>
  <si>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</si>
  <si>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</si>
  <si>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</si>
  <si>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</si>
  <si>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</si>
  <si>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</si>
  <si>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</si>
  <si>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</si>
  <si>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</si>
  <si>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</si>
  <si>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</si>
  <si>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</si>
  <si>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</si>
  <si>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</si>
  <si>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</si>
  <si>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</si>
  <si>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</si>
  <si>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</si>
  <si>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</si>
  <si>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</si>
  <si>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</si>
  <si>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</si>
  <si>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</si>
  <si>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</si>
  <si>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</si>
  <si>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</si>
  <si>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</si>
  <si>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</si>
  <si>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</si>
  <si>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</si>
  <si>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</si>
  <si>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</si>
  <si>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</si>
  <si>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</si>
  <si>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</si>
  <si>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</si>
  <si>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</si>
  <si>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</si>
  <si>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</si>
  <si>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</si>
  <si>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</si>
  <si>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</si>
  <si>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</si>
  <si>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</si>
  <si>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</si>
  <si>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</si>
  <si>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</si>
  <si>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</si>
  <si>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</si>
  <si>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</si>
  <si>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</si>
  <si>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</si>
  <si>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</si>
  <si>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</si>
  <si>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</si>
  <si>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</si>
  <si>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</si>
  <si>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</si>
  <si>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</si>
  <si>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</si>
  <si>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</si>
  <si>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</si>
  <si>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</si>
  <si>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</si>
  <si>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</si>
  <si>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</si>
  <si>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</si>
  <si>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</si>
  <si>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</si>
  <si>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</si>
  <si>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</si>
  <si>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</si>
  <si>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</si>
  <si>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</si>
  <si>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</si>
  <si>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</si>
  <si>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</si>
  <si>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</si>
  <si>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</si>
  <si>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</si>
  <si>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</si>
  <si>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</si>
  <si>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</si>
  <si>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</si>
  <si>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</si>
  <si>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</si>
  <si>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</si>
  <si>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</si>
  <si>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</si>
  <si>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</si>
  <si>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</si>
  <si>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</si>
  <si>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</si>
  <si>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</si>
  <si>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</si>
  <si>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</si>
  <si>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</si>
  <si>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</si>
  <si>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</si>
  <si>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</si>
  <si>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</si>
  <si>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</si>
  <si>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</si>
  <si>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</si>
  <si>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</si>
  <si>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</si>
  <si>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</si>
  <si>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</si>
  <si>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</si>
  <si>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</si>
  <si>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</si>
  <si>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</si>
  <si>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</si>
  <si>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</si>
  <si>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</si>
  <si>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</si>
  <si>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</si>
  <si>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</si>
  <si>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</si>
  <si>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</si>
  <si>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</si>
  <si>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</si>
  <si>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</si>
  <si>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</si>
  <si>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</si>
  <si>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</si>
  <si>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</si>
  <si>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</si>
  <si>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</si>
  <si>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</si>
  <si>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</si>
  <si>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</si>
  <si>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</si>
  <si>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</si>
  <si>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</si>
  <si>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</si>
  <si>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</si>
  <si>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</si>
  <si>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</si>
  <si>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</si>
  <si>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</si>
  <si>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</si>
  <si>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</si>
  <si>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</si>
  <si>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</si>
  <si>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</si>
  <si>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</si>
  <si>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</si>
  <si>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</si>
  <si>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</si>
  <si>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</si>
  <si>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</si>
  <si>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</si>
  <si>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</si>
  <si>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</si>
  <si>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</si>
  <si>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</si>
  <si>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</si>
  <si>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</si>
  <si>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</si>
  <si>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</si>
  <si>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</si>
  <si>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</si>
  <si>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</si>
  <si>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</si>
  <si>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</si>
  <si>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</si>
  <si>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</si>
  <si>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</si>
  <si>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</si>
  <si>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</si>
  <si>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</si>
  <si>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</si>
  <si>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</si>
  <si>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</si>
  <si>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</si>
  <si>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</si>
  <si>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</si>
  <si>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</si>
  <si>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</si>
  <si>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</si>
  <si>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</si>
  <si>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</si>
  <si>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</si>
  <si>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</si>
  <si>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</si>
  <si>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</si>
  <si>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</si>
  <si>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</si>
  <si>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</si>
  <si>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</si>
  <si>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</si>
  <si>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</si>
  <si>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</si>
  <si>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</si>
  <si>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</si>
  <si>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</si>
  <si>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</si>
  <si>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</si>
  <si>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</si>
  <si>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</si>
  <si>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</si>
  <si>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</si>
  <si>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</si>
  <si>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</si>
  <si>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</si>
  <si>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</si>
  <si>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</si>
  <si>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</si>
  <si>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</si>
  <si>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</si>
  <si>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</si>
  <si>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</si>
  <si>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</si>
  <si>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</si>
  <si>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</si>
  <si>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</si>
  <si>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</si>
  <si>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</si>
  <si>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</si>
  <si>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</si>
  <si>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</si>
  <si>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</si>
  <si>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</si>
  <si>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</si>
  <si>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</si>
  <si>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</si>
  <si>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</si>
  <si>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</si>
  <si>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</si>
  <si>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</si>
  <si>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</si>
  <si>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</si>
  <si>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</si>
  <si>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</si>
  <si>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</si>
  <si>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</si>
  <si>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</si>
  <si>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</si>
  <si>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</si>
  <si>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</si>
  <si>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</si>
  <si>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</si>
  <si>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</si>
  <si>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</si>
  <si>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</si>
  <si>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</si>
  <si>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</si>
  <si>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</si>
  <si>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</si>
  <si>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</si>
  <si>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</si>
  <si>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</si>
  <si>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</si>
  <si>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</si>
  <si>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</si>
  <si>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</si>
  <si>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</si>
  <si>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</si>
  <si>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</si>
  <si>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</si>
  <si>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</si>
  <si>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</si>
  <si>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</si>
  <si>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</si>
  <si>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</si>
  <si>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</si>
  <si>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</si>
  <si>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</si>
  <si>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</si>
  <si>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</si>
  <si>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</si>
  <si>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</si>
  <si>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</si>
  <si>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</si>
  <si>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</si>
  <si>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</si>
  <si>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</si>
  <si>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</si>
  <si>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</si>
  <si>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</si>
  <si>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</si>
  <si>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</si>
  <si>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</si>
  <si>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</si>
  <si>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</si>
  <si>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</si>
  <si>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</si>
  <si>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</si>
  <si>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</si>
  <si>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</si>
  <si>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</si>
  <si>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</si>
  <si>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</si>
  <si>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</si>
  <si>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</si>
  <si>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</si>
  <si>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</si>
  <si>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</si>
  <si>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</si>
  <si>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</si>
  <si>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</si>
  <si>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</si>
  <si>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</si>
  <si>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</si>
  <si>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</si>
  <si>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</si>
  <si>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</si>
  <si>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</si>
  <si>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</si>
  <si>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</si>
  <si>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</si>
  <si>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</si>
  <si>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</si>
  <si>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</si>
  <si>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</si>
  <si>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</si>
  <si>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</si>
  <si>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</si>
  <si>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</si>
  <si>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</si>
  <si>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</si>
  <si>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</si>
  <si>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</si>
  <si>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</si>
  <si>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</si>
  <si>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</si>
  <si>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</si>
  <si>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</si>
  <si>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</si>
  <si>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</si>
  <si>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</si>
  <si>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</si>
  <si>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</si>
  <si>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</si>
  <si>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</si>
  <si>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</si>
  <si>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</si>
  <si>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</si>
  <si>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</si>
  <si>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</si>
  <si>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</si>
  <si>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</si>
  <si>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</si>
  <si>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</si>
  <si>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</si>
  <si>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</si>
  <si>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</si>
  <si>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</si>
  <si>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</si>
  <si>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</si>
  <si>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</si>
  <si>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</si>
  <si>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</si>
  <si>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</si>
  <si>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</si>
  <si>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</si>
  <si>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</si>
  <si>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</si>
  <si>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</si>
  <si>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</si>
  <si>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</si>
  <si>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</si>
  <si>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</si>
  <si>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</si>
  <si>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</si>
  <si>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</si>
  <si>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</si>
  <si>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</si>
  <si>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</si>
  <si>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</si>
  <si>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</si>
  <si>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</si>
  <si>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</si>
  <si>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</si>
  <si>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</si>
  <si>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</si>
  <si>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</si>
  <si>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</si>
  <si>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</si>
  <si>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</si>
  <si>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</si>
  <si>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</si>
  <si>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</si>
  <si>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</si>
  <si>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</si>
  <si>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</si>
  <si>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</si>
  <si>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</si>
  <si>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</si>
  <si>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</si>
  <si>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</si>
  <si>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</si>
  <si>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</si>
  <si>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</si>
  <si>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</si>
  <si>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</si>
  <si>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</si>
  <si>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</si>
  <si>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</si>
  <si>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</si>
  <si>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</si>
  <si>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</si>
  <si>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</si>
  <si>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</si>
  <si>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</si>
  <si>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</si>
  <si>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</si>
  <si>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</si>
  <si>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</si>
  <si>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</si>
  <si>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</si>
  <si>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</si>
  <si>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</si>
  <si>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</si>
  <si>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</si>
  <si>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</si>
  <si>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</si>
  <si>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</si>
  <si>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</si>
  <si>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</si>
  <si>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</si>
  <si>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</si>
  <si>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</si>
  <si>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</si>
  <si>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</si>
  <si>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</si>
  <si>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</si>
  <si>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</si>
  <si>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</si>
  <si>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</si>
  <si>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</si>
  <si>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</si>
  <si>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</si>
  <si>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</si>
  <si>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</si>
  <si>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</si>
  <si>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</si>
  <si>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</si>
  <si>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</si>
  <si>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</si>
  <si>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</si>
  <si>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</si>
  <si>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</si>
  <si>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</si>
  <si>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</si>
  <si>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</si>
  <si>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</si>
  <si>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</si>
  <si>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</si>
  <si>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</si>
  <si>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</si>
  <si>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</si>
  <si>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</si>
  <si>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</si>
  <si>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</si>
  <si>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</si>
  <si>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</si>
  <si>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</si>
  <si>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</si>
  <si>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</si>
  <si>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</si>
  <si>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</si>
  <si>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</si>
  <si>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</si>
  <si>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</si>
  <si>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</si>
  <si>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</si>
  <si>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</si>
  <si>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</si>
  <si>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</si>
  <si>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</si>
  <si>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</si>
  <si>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</si>
  <si>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</si>
  <si>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</si>
  <si>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</si>
  <si>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</si>
  <si>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</si>
  <si>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</si>
  <si>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</si>
  <si>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</si>
  <si>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</si>
  <si>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</si>
  <si>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</si>
  <si>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</si>
  <si>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</si>
  <si>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</si>
  <si>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</si>
  <si>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</si>
  <si>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</si>
  <si>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</si>
  <si>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</si>
  <si>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</si>
  <si>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</si>
  <si>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</si>
  <si>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</si>
  <si>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</si>
  <si>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</si>
  <si>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</si>
  <si>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</si>
  <si>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</si>
  <si>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</si>
  <si>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</si>
  <si>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</si>
  <si>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</si>
  <si>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</si>
  <si>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</si>
  <si>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</si>
  <si>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</si>
  <si>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</si>
  <si>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</si>
  <si>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</si>
  <si>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</si>
  <si>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</si>
  <si>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</si>
  <si>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</si>
  <si>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</si>
  <si>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</si>
  <si>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</si>
  <si>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</si>
  <si>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</si>
  <si>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</si>
  <si>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</si>
  <si>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</si>
  <si>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</si>
  <si>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</si>
  <si>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</si>
  <si>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</si>
  <si>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</si>
  <si>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</si>
  <si>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</si>
  <si>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</si>
  <si>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</si>
  <si>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</si>
  <si>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</si>
  <si>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</si>
  <si>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</si>
  <si>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</si>
  <si>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</si>
  <si>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</si>
  <si>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</si>
  <si>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</si>
  <si>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</si>
  <si>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</si>
  <si>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</si>
  <si>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</si>
  <si>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</si>
  <si>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</si>
  <si>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</si>
  <si>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</si>
  <si>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</si>
  <si>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</si>
  <si>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</si>
  <si>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</si>
  <si>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</si>
  <si>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</si>
  <si>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</si>
  <si>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</si>
  <si>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</si>
  <si>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</si>
  <si>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</si>
  <si>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</si>
  <si>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</si>
  <si>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</si>
  <si>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</si>
  <si>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</si>
  <si>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</si>
  <si>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</si>
  <si>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</si>
  <si>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</si>
  <si>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</si>
  <si>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</si>
  <si>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</si>
  <si>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</si>
  <si>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</si>
  <si>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</si>
  <si>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</si>
  <si>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</si>
  <si>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</si>
  <si>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</si>
  <si>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</si>
  <si>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</si>
  <si>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</si>
  <si>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</si>
  <si>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</si>
  <si>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</si>
  <si>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</si>
  <si>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</si>
  <si>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</si>
  <si>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</si>
  <si>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</si>
  <si>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</si>
  <si>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</si>
  <si>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</si>
  <si>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</si>
  <si>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</si>
  <si>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</si>
  <si>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</si>
  <si>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</si>
  <si>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</si>
  <si>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</si>
  <si>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</si>
  <si>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</si>
  <si>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</si>
  <si>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</si>
  <si>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</si>
  <si>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</si>
  <si>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</si>
  <si>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</si>
  <si>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</si>
  <si>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</si>
  <si>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</si>
  <si>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</si>
  <si>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</si>
  <si>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</si>
  <si>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</si>
  <si>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</si>
  <si>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</si>
  <si>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</si>
  <si>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</si>
  <si>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</si>
  <si>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</si>
  <si>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</si>
  <si>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</si>
  <si>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</si>
  <si>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</si>
  <si>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</si>
  <si>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</si>
  <si>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</si>
  <si>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</si>
  <si>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</si>
  <si>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</si>
  <si>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</si>
  <si>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</si>
  <si>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</si>
  <si>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</si>
  <si>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</si>
  <si>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</si>
  <si>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</si>
  <si>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</si>
  <si>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</si>
  <si>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</si>
  <si>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</si>
  <si>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</si>
  <si>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</si>
  <si>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</si>
  <si>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</si>
  <si>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</si>
  <si>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</si>
  <si>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</si>
  <si>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</si>
  <si>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</si>
  <si>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</si>
  <si>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</si>
  <si>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</si>
  <si>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</si>
  <si>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</si>
  <si>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</si>
  <si>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</si>
  <si>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</si>
  <si>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</si>
  <si>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</si>
  <si>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</si>
  <si>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</si>
  <si>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</si>
  <si>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</si>
  <si>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</si>
  <si>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</si>
  <si>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</si>
  <si>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</si>
  <si>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</si>
  <si>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</si>
  <si>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</si>
  <si>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</si>
  <si>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</si>
  <si>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</si>
  <si>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</si>
  <si>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</si>
  <si>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</si>
  <si>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</si>
  <si>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</si>
  <si>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</si>
  <si>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</si>
  <si>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</si>
  <si>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</si>
  <si>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</si>
  <si>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</si>
  <si>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</si>
  <si>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</si>
  <si>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</si>
  <si>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</si>
  <si>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</si>
  <si>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</si>
  <si>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</si>
  <si>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</si>
  <si>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</si>
  <si>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</si>
  <si>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</si>
  <si>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</si>
  <si>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</si>
  <si>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</si>
  <si>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</si>
  <si>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</si>
  <si>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</si>
  <si>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</si>
  <si>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</si>
  <si>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</si>
  <si>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</si>
  <si>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</si>
  <si>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</si>
  <si>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</si>
  <si>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</si>
  <si>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</si>
  <si>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</si>
  <si>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</si>
  <si>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</si>
  <si>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</si>
  <si>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</si>
  <si>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</si>
  <si>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</si>
  <si>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</si>
  <si>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</si>
  <si>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</si>
  <si>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</si>
  <si>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</si>
  <si>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</si>
  <si>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</si>
  <si>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</si>
  <si>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</si>
  <si>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</si>
  <si>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</si>
  <si>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</si>
  <si>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</si>
  <si>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</si>
  <si>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</si>
  <si>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</si>
  <si>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</si>
  <si>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</si>
  <si>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</si>
  <si>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</si>
  <si>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</si>
  <si>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</si>
  <si>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</si>
  <si>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</si>
  <si>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</si>
  <si>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</si>
  <si>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</si>
  <si>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</si>
  <si>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</si>
  <si>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</si>
  <si>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</si>
  <si>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</si>
  <si>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</si>
  <si>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</si>
  <si>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</si>
  <si>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</si>
  <si>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</si>
  <si>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</si>
  <si>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</si>
  <si>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</si>
  <si>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</si>
  <si>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</si>
  <si>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</si>
  <si>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</si>
  <si>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</si>
  <si>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</si>
  <si>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</si>
  <si>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</si>
  <si>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</si>
  <si>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</si>
  <si>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</si>
  <si>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</si>
  <si>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</si>
  <si>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</si>
  <si>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</si>
  <si>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</si>
  <si>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</si>
  <si>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</si>
  <si>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</si>
  <si>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</si>
  <si>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</si>
  <si>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</si>
  <si>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</si>
  <si>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</si>
  <si>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</si>
  <si>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</si>
  <si>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</si>
  <si>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</si>
  <si>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</si>
  <si>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</si>
  <si>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</si>
  <si>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</si>
  <si>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</si>
  <si>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</si>
  <si>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</si>
  <si>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</si>
  <si>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</si>
  <si>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</si>
  <si>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</si>
  <si>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</si>
  <si>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</si>
  <si>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</si>
  <si>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</si>
  <si>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</si>
  <si>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</si>
  <si>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</si>
  <si>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</si>
  <si>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</si>
  <si>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</si>
  <si>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</si>
  <si>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</si>
  <si>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</si>
  <si>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</si>
  <si>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</si>
  <si>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</si>
  <si>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</si>
  <si>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</si>
  <si>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</si>
  <si>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</si>
  <si>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</si>
  <si>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</si>
  <si>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</si>
  <si>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</si>
  <si>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</si>
  <si>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</si>
  <si>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</si>
  <si>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</si>
  <si>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</si>
  <si>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</si>
  <si>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</si>
  <si>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</si>
  <si>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</si>
  <si>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</si>
  <si>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</si>
  <si>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</si>
  <si>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</si>
  <si>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</si>
  <si>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</si>
  <si>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</si>
  <si>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</si>
  <si>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</si>
  <si>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</si>
  <si>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</si>
  <si>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</si>
  <si>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</si>
  <si>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</si>
  <si>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</si>
  <si>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</si>
  <si>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</si>
  <si>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</si>
  <si>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</si>
  <si>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</si>
  <si>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</si>
  <si>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</si>
  <si>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</si>
  <si>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</si>
  <si>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</si>
  <si>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</si>
  <si>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</si>
  <si>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</si>
  <si>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</si>
  <si>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</si>
  <si>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</si>
  <si>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</si>
  <si>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</si>
  <si>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</si>
  <si>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</si>
  <si>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</si>
  <si>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</si>
  <si>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</si>
  <si>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</si>
  <si>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</si>
  <si>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</si>
  <si>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</si>
  <si>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</si>
  <si>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</si>
  <si>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</si>
  <si>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</si>
  <si>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</si>
  <si>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</si>
  <si>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</si>
  <si>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</si>
  <si>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</si>
  <si>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</si>
  <si>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</si>
  <si>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</si>
  <si>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</si>
  <si>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</si>
  <si>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</si>
  <si>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</si>
  <si>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</si>
  <si>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</si>
  <si>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</si>
  <si>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</si>
  <si>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</si>
  <si>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</si>
  <si>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</si>
  <si>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</si>
  <si>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</si>
  <si>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</si>
  <si>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</si>
  <si>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</si>
  <si>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</si>
  <si>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</si>
  <si>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</si>
  <si>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</si>
  <si>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</si>
  <si>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</si>
  <si>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</si>
  <si>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</si>
  <si>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</si>
  <si>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</si>
  <si>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</si>
  <si>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</si>
  <si>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</si>
  <si>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</si>
  <si>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</si>
  <si>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</si>
  <si>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</si>
  <si>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</si>
  <si>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</si>
  <si>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</si>
  <si>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</si>
  <si>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</si>
  <si>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</si>
  <si>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</si>
  <si>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</si>
  <si>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</si>
  <si>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</si>
  <si>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</si>
  <si>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</si>
  <si>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</si>
  <si>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</si>
  <si>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</si>
  <si>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</si>
  <si>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</si>
  <si>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</si>
  <si>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</si>
  <si>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</si>
  <si>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</si>
  <si>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</si>
  <si>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</si>
  <si>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</si>
  <si>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</si>
  <si>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</si>
  <si>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</si>
  <si>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</si>
  <si>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</si>
  <si>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</si>
  <si>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</si>
  <si>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</si>
  <si>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</si>
  <si>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</si>
  <si>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</si>
  <si>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</si>
  <si>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</si>
  <si>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</si>
  <si>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</si>
  <si>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</si>
  <si>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</si>
  <si>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</si>
  <si>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</si>
  <si>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</si>
  <si>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</si>
  <si>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</si>
  <si>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</si>
  <si>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</si>
  <si>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</si>
  <si>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</si>
  <si>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</si>
  <si>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</si>
  <si>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</si>
  <si>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</si>
  <si>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</si>
  <si>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</si>
  <si>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</si>
  <si>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</si>
  <si>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</si>
  <si>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</si>
  <si>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</si>
  <si>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</si>
  <si>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</si>
  <si>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</si>
  <si>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</si>
  <si>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</si>
  <si>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</si>
  <si>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</si>
  <si>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</si>
  <si>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</si>
  <si>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</si>
  <si>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</si>
  <si>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</si>
  <si>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</si>
  <si>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</si>
  <si>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</si>
  <si>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</si>
  <si>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</si>
  <si>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</si>
  <si>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</si>
  <si>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</si>
  <si>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</si>
  <si>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</si>
  <si>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</si>
  <si>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</si>
  <si>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</si>
  <si>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</si>
  <si>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</si>
  <si>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</si>
  <si>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</si>
  <si>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</si>
  <si>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</si>
  <si>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</si>
  <si>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</si>
  <si>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</si>
  <si>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</si>
  <si>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</si>
  <si>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</si>
  <si>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</si>
  <si>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</si>
  <si>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</si>
  <si>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</si>
  <si>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</si>
  <si>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</si>
  <si>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</si>
  <si>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</si>
  <si>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</si>
  <si>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</si>
  <si>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</si>
  <si>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</si>
  <si>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</si>
  <si>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</si>
  <si>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</si>
  <si>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</si>
  <si>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</si>
  <si>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</si>
  <si>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</si>
  <si>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</si>
  <si>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</si>
  <si>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</si>
  <si>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</si>
  <si>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</si>
  <si>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</si>
  <si>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</si>
  <si>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</si>
  <si>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</si>
  <si>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</si>
  <si>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</si>
  <si>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</si>
  <si>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</si>
  <si>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</si>
  <si>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</si>
  <si>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</si>
  <si>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</si>
  <si>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</si>
  <si>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</si>
  <si>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</si>
  <si>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</si>
  <si>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</si>
  <si>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</si>
  <si>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</si>
  <si>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</si>
  <si>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</si>
  <si>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</si>
  <si>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</si>
  <si>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</si>
  <si>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</si>
  <si>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</si>
  <si>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</si>
  <si>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</si>
  <si>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</si>
  <si>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</si>
  <si>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</si>
  <si>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</si>
  <si>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</si>
  <si>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</si>
  <si>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</si>
  <si>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</si>
  <si>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</si>
  <si>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</si>
  <si>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</si>
  <si>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</si>
  <si>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</si>
  <si>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</si>
  <si>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</si>
  <si>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</si>
  <si>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</si>
  <si>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</si>
  <si>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</si>
  <si>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</si>
  <si>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</si>
  <si>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</si>
  <si>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</si>
  <si>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</si>
  <si>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</si>
  <si>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</si>
  <si>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</si>
  <si>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</si>
  <si>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</si>
  <si>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</si>
  <si>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</si>
  <si>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</si>
  <si>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</si>
  <si>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</si>
  <si>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</si>
  <si>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</si>
  <si>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</si>
  <si>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</si>
  <si>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</si>
  <si>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</si>
  <si>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</si>
  <si>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</si>
  <si>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</si>
  <si>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</si>
  <si>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</si>
  <si>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</si>
  <si>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</si>
  <si>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</si>
  <si>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</si>
  <si>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</si>
  <si>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</si>
  <si>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</si>
  <si>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</si>
  <si>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</si>
  <si>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</si>
  <si>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</si>
  <si>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</si>
  <si>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</si>
  <si>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</si>
  <si>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</si>
  <si>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</si>
  <si>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</si>
  <si>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</si>
  <si>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</si>
  <si>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</si>
  <si>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</si>
  <si>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</si>
  <si>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</si>
  <si>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</si>
  <si>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</si>
  <si>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</si>
  <si>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</si>
  <si>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</si>
  <si>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</si>
  <si>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</si>
  <si>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</si>
  <si>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</si>
  <si>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</si>
  <si>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</si>
  <si>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</si>
  <si>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</si>
  <si>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</si>
  <si>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</si>
  <si>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</si>
  <si>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</si>
  <si>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</si>
  <si>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</si>
  <si>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</si>
  <si>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</si>
  <si>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</si>
  <si>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</si>
  <si>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</si>
  <si>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</si>
  <si>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</si>
  <si>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</si>
  <si>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</si>
  <si>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</si>
  <si>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</si>
  <si>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</si>
  <si>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</si>
  <si>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</si>
  <si>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</si>
  <si>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</si>
  <si>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</si>
  <si>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</si>
  <si>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</si>
  <si>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</si>
  <si>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</si>
  <si>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</si>
  <si>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</si>
  <si>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</si>
  <si>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</si>
  <si>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</si>
  <si>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</si>
  <si>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</si>
  <si>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</si>
  <si>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</si>
  <si>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</si>
  <si>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</si>
  <si>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</si>
  <si>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</si>
  <si>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</si>
  <si>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</si>
  <si>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</si>
  <si>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</si>
  <si>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</si>
  <si>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</si>
  <si>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</si>
  <si>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</si>
  <si>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</si>
  <si>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</si>
  <si>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</si>
  <si>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</si>
  <si>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</si>
  <si>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</si>
  <si>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</si>
  <si>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</si>
  <si>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</si>
  <si>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</si>
  <si>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</si>
  <si>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</si>
  <si>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</si>
  <si>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</si>
  <si>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</si>
  <si>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</si>
  <si>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</si>
  <si>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</si>
  <si>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</si>
  <si>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</si>
  <si>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</si>
  <si>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</si>
  <si>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</si>
  <si>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</si>
  <si>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</si>
  <si>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</si>
  <si>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</si>
  <si>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</si>
  <si>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</si>
  <si>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</si>
  <si>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</si>
  <si>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</si>
  <si>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</si>
  <si>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</si>
  <si>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</si>
  <si>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</si>
  <si>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</si>
  <si>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</si>
  <si>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</si>
  <si>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</si>
  <si>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</si>
  <si>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</si>
  <si>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</si>
  <si>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</si>
  <si>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</si>
  <si>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</si>
  <si>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</si>
  <si>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</si>
  <si>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</si>
  <si>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</si>
  <si>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</si>
  <si>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</si>
  <si>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</si>
  <si>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</si>
  <si>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</si>
  <si>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</si>
  <si>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</si>
  <si>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</si>
  <si>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</si>
  <si>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</si>
  <si>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</si>
  <si>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</si>
  <si>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</si>
  <si>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</si>
  <si>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</si>
  <si>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</si>
  <si>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</si>
  <si>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</si>
  <si>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</si>
  <si>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</si>
  <si>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</si>
  <si>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</si>
  <si>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</si>
  <si>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</si>
  <si>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</si>
  <si>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</si>
  <si>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</si>
  <si>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</si>
  <si>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</si>
  <si>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</si>
  <si>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</si>
  <si>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</si>
  <si>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</si>
  <si>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</si>
  <si>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</si>
  <si>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</si>
  <si>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</si>
  <si>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</si>
  <si>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</si>
  <si>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</si>
  <si>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</si>
  <si>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</si>
  <si>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</si>
  <si>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</si>
  <si>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</si>
  <si>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</si>
  <si>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</si>
  <si>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</si>
  <si>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</si>
  <si>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</si>
  <si>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</si>
  <si>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</si>
  <si>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</si>
  <si>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</si>
  <si>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</si>
  <si>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</si>
  <si>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</si>
  <si>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</si>
  <si>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</si>
  <si>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</si>
  <si>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</si>
  <si>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</si>
  <si>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</si>
  <si>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</si>
  <si>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</si>
  <si>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</si>
  <si>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</si>
  <si>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</si>
  <si>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</si>
  <si>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</si>
  <si>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</si>
  <si>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</si>
  <si>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</si>
  <si>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</si>
  <si>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</si>
  <si>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</si>
  <si>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</si>
  <si>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</si>
  <si>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</si>
  <si>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</si>
  <si>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</si>
  <si>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</si>
  <si>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</si>
  <si>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</si>
  <si>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</si>
  <si>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</si>
  <si>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</si>
  <si>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</si>
  <si>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</si>
  <si>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</si>
  <si>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</si>
  <si>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</si>
  <si>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</si>
  <si>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</si>
  <si>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</si>
  <si>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</si>
  <si>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</si>
  <si>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</si>
  <si>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</si>
  <si>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</si>
  <si>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</si>
  <si>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</si>
  <si>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</si>
  <si>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</si>
  <si>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</si>
  <si>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</si>
  <si>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</si>
  <si>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</si>
  <si>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</si>
  <si>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</si>
  <si>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</si>
  <si>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</si>
  <si>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</si>
  <si>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</si>
  <si>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</si>
  <si>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</si>
  <si>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</si>
  <si>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</si>
  <si>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</si>
  <si>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</si>
  <si>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</si>
  <si>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</si>
  <si>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</si>
  <si>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</si>
  <si>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</si>
  <si>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</si>
  <si>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</si>
  <si>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</si>
  <si>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</si>
  <si>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</si>
  <si>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</si>
  <si>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</si>
  <si>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</si>
  <si>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</si>
  <si>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</si>
  <si>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</si>
  <si>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</si>
  <si>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</si>
  <si>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</si>
  <si>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</si>
  <si>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</si>
  <si>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</si>
  <si>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</si>
  <si>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</si>
  <si>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</si>
  <si>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</si>
  <si>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</si>
  <si>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</si>
  <si>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</si>
  <si>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</si>
  <si>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</si>
  <si>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</si>
  <si>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</si>
  <si>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</si>
  <si>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</si>
  <si>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</si>
  <si>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</si>
  <si>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</si>
  <si>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</si>
  <si>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</si>
  <si>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</si>
  <si>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</si>
  <si>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</si>
  <si>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</si>
  <si>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</si>
  <si>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</si>
  <si>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</si>
  <si>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</si>
  <si>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</si>
  <si>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</si>
  <si>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</si>
  <si>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</si>
  <si>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</si>
  <si>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</si>
  <si>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</si>
  <si>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</si>
  <si>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</si>
  <si>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</si>
  <si>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</si>
  <si>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</si>
  <si>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</si>
  <si>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</si>
  <si>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</si>
  <si>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</si>
  <si>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</si>
  <si>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</si>
  <si>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</si>
  <si>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</si>
  <si>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</si>
  <si>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</si>
  <si>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</si>
  <si>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</si>
  <si>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</si>
  <si>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</si>
  <si>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</si>
  <si>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</si>
  <si>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</si>
  <si>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</si>
  <si>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</si>
  <si>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</si>
  <si>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</si>
  <si>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</si>
  <si>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</si>
  <si>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</si>
  <si>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</si>
  <si>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</si>
  <si>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</si>
  <si>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</si>
  <si>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</si>
  <si>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</si>
  <si>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</si>
  <si>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</si>
  <si>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</si>
  <si>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</si>
  <si>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</si>
  <si>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</si>
  <si>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</si>
  <si>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</si>
  <si>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</si>
  <si>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</si>
  <si>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</si>
  <si>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</si>
  <si>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</si>
  <si>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</si>
  <si>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</si>
  <si>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</si>
  <si>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</si>
  <si>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</si>
  <si>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</si>
  <si>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</si>
  <si>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</si>
  <si>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</si>
  <si>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</si>
  <si>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</si>
  <si>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</si>
  <si>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</si>
  <si>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</si>
  <si>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</si>
  <si>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</si>
  <si>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</si>
  <si>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</si>
  <si>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</si>
  <si>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</si>
  <si>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</si>
  <si>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</si>
  <si>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</si>
  <si>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</si>
  <si>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</si>
  <si>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</si>
  <si>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</si>
  <si>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</si>
  <si>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</si>
  <si>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</si>
  <si>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</si>
  <si>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</si>
  <si>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</si>
  <si>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</si>
  <si>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</si>
  <si>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</si>
  <si>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</si>
  <si>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</si>
  <si>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</si>
  <si>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</si>
  <si>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</si>
  <si>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</si>
  <si>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</si>
  <si>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</si>
  <si>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</si>
  <si>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</si>
  <si>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</si>
  <si>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</si>
  <si>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</si>
  <si>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</si>
  <si>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</si>
  <si>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</si>
  <si>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</si>
  <si>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</si>
  <si>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</si>
  <si>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</si>
  <si>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</si>
  <si>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</si>
  <si>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</si>
  <si>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</si>
  <si>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</si>
  <si>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</si>
  <si>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</si>
  <si>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</si>
  <si>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</si>
  <si>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</si>
  <si>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</si>
  <si>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</si>
  <si>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</si>
  <si>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</si>
  <si>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</si>
  <si>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</si>
  <si>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</si>
  <si>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</si>
  <si>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</si>
  <si>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</si>
  <si>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</si>
  <si>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</si>
  <si>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</si>
  <si>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</si>
  <si>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</si>
  <si>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</si>
  <si>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</si>
  <si>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</si>
  <si>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</si>
  <si>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</si>
  <si>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</si>
  <si>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</si>
  <si>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</si>
  <si>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</si>
  <si>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</si>
  <si>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</si>
  <si>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</si>
  <si>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</si>
  <si>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</si>
  <si>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</si>
  <si>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</si>
  <si>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</si>
  <si>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</si>
  <si>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</si>
  <si>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</si>
  <si>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</si>
  <si>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</si>
  <si>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</si>
  <si>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</si>
  <si>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</si>
  <si>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</si>
  <si>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</si>
  <si>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</si>
  <si>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</si>
  <si>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</si>
  <si>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</si>
  <si>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</si>
  <si>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</si>
  <si>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</si>
  <si>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</si>
  <si>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</si>
  <si>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</si>
  <si>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</si>
  <si>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</si>
  <si>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</si>
  <si>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</si>
  <si>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</si>
  <si>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</si>
  <si>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</si>
  <si>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</si>
  <si>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</si>
  <si>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</si>
  <si>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</si>
  <si>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</si>
  <si>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</si>
  <si>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</si>
  <si>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</si>
  <si>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</si>
  <si>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</si>
  <si>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</si>
  <si>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</si>
  <si>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</si>
  <si>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</si>
  <si>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</si>
  <si>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</si>
  <si>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</si>
  <si>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</si>
  <si>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</si>
  <si>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</si>
  <si>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</si>
  <si>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</si>
  <si>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</si>
  <si>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</si>
  <si>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</si>
  <si>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</si>
  <si>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</si>
  <si>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</si>
  <si>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</si>
  <si>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</si>
  <si>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</si>
  <si>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</si>
  <si>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</si>
  <si>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</si>
  <si>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</si>
  <si>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</si>
  <si>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</si>
  <si>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</si>
  <si>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</si>
  <si>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</si>
  <si>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</si>
  <si>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</si>
  <si>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</si>
  <si>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</si>
  <si>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</si>
  <si>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</si>
  <si>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</si>
  <si>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</si>
  <si>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</si>
  <si>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</si>
  <si>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</si>
  <si>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</si>
  <si>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</si>
  <si>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</si>
  <si>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</si>
  <si>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</si>
  <si>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</si>
  <si>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</si>
  <si>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</si>
  <si>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</si>
  <si>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</si>
  <si>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</si>
  <si>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</si>
  <si>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</si>
  <si>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</si>
  <si>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</si>
  <si>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</si>
  <si>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</si>
  <si>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</si>
  <si>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</si>
  <si>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</si>
  <si>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</si>
  <si>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</si>
  <si>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</si>
  <si>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</si>
  <si>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</si>
  <si>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</si>
  <si>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</si>
  <si>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</si>
  <si>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</si>
  <si>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</si>
  <si>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</si>
  <si>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</si>
  <si>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</si>
  <si>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</si>
  <si>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</si>
  <si>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</si>
  <si>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</si>
  <si>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</si>
  <si>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</si>
  <si>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</si>
  <si>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</si>
  <si>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</si>
  <si>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</si>
  <si>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</si>
  <si>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</si>
  <si>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</si>
  <si>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</si>
  <si>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</si>
  <si>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</si>
  <si>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</si>
  <si>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</si>
  <si>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</si>
  <si>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</si>
  <si>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</si>
  <si>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</si>
  <si>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</si>
  <si>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</si>
  <si>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</si>
  <si>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</si>
  <si>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</si>
  <si>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</si>
  <si>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</si>
  <si>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</si>
  <si>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</si>
  <si>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</si>
  <si>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</si>
  <si>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</si>
  <si>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</si>
  <si>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</si>
  <si>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</si>
  <si>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</si>
  <si>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</si>
  <si>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</si>
  <si>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</si>
  <si>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</si>
  <si>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</si>
  <si>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</si>
  <si>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</si>
  <si>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</si>
  <si>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</si>
  <si>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</si>
  <si>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</si>
  <si>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</si>
  <si>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</si>
  <si>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</si>
  <si>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</si>
  <si>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</si>
  <si>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</si>
  <si>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</si>
  <si>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</si>
  <si>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</si>
  <si>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</si>
  <si>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</si>
  <si>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</si>
  <si>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</si>
  <si>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</si>
  <si>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</si>
  <si>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</si>
  <si>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</si>
  <si>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</si>
  <si>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</si>
  <si>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</si>
  <si>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</si>
  <si>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</si>
  <si>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</si>
  <si>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</si>
  <si>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</si>
  <si>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</si>
  <si>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</si>
  <si>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</si>
  <si>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</si>
  <si>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</si>
  <si>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</si>
  <si>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</si>
  <si>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</si>
  <si>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</si>
  <si>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</si>
  <si>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</si>
  <si>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</si>
  <si>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</si>
  <si>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</si>
  <si>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</si>
  <si>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</si>
  <si>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</si>
  <si>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</si>
  <si>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</si>
  <si>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</si>
  <si>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</si>
  <si>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</si>
  <si>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</si>
  <si>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</si>
  <si>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</si>
  <si>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</si>
  <si>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</si>
  <si>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</si>
  <si>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</si>
  <si>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</si>
  <si>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</si>
  <si>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</si>
  <si>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</si>
  <si>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</si>
  <si>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</si>
  <si>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</si>
  <si>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</si>
  <si>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</si>
  <si>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</si>
  <si>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</si>
  <si>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</si>
  <si>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</si>
  <si>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</si>
  <si>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</si>
  <si>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</si>
  <si>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</si>
  <si>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</si>
  <si>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</si>
  <si>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</si>
  <si>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</si>
  <si>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</si>
  <si>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</si>
  <si>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</si>
  <si>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</si>
  <si>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</si>
  <si>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</si>
  <si>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</si>
  <si>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</si>
  <si>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</si>
  <si>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</si>
  <si>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</si>
  <si>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</si>
  <si>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</si>
  <si>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</si>
  <si>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</si>
  <si>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</si>
  <si>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</si>
  <si>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</si>
  <si>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</si>
  <si>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</si>
  <si>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</si>
  <si>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</si>
  <si>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</si>
  <si>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</si>
  <si>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</si>
  <si>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</si>
  <si>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</si>
  <si>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</si>
  <si>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</si>
  <si>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</si>
  <si>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</si>
  <si>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</si>
  <si>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</si>
  <si>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</si>
  <si>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</si>
  <si>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</si>
  <si>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</si>
  <si>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</si>
  <si>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</si>
  <si>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</si>
  <si>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</si>
  <si>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</si>
  <si>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</si>
  <si>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</si>
  <si>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</si>
  <si>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</si>
  <si>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</si>
  <si>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</si>
  <si>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</si>
  <si>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</si>
  <si>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</si>
  <si>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</si>
  <si>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</si>
  <si>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</si>
  <si>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</si>
  <si>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</si>
  <si>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</si>
  <si>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</si>
  <si>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</si>
  <si>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</si>
  <si>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</si>
  <si>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</si>
  <si>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</si>
  <si>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</si>
  <si>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</si>
  <si>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</si>
  <si>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</si>
  <si>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</si>
  <si>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</si>
  <si>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</si>
  <si>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</si>
  <si>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</si>
  <si>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</si>
  <si>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</si>
  <si>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</si>
  <si>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</si>
  <si>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</si>
  <si>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</si>
  <si>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</si>
  <si>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</si>
  <si>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</si>
  <si>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</si>
  <si>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</si>
  <si>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</si>
  <si>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</si>
  <si>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</si>
  <si>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</si>
  <si>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</si>
  <si>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</si>
  <si>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</si>
  <si>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</si>
  <si>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</si>
  <si>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</si>
  <si>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</si>
  <si>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</si>
  <si>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</si>
  <si>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</si>
  <si>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</si>
  <si>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</si>
  <si>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</si>
  <si>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</si>
  <si>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</si>
  <si>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</si>
  <si>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</si>
  <si>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</si>
  <si>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</si>
  <si>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</si>
  <si>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</si>
  <si>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</si>
  <si>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</si>
  <si>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</si>
  <si>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</si>
  <si>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</si>
  <si>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</si>
  <si>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</si>
  <si>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</si>
  <si>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</si>
  <si>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</si>
  <si>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</si>
  <si>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</si>
  <si>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</si>
  <si>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</si>
  <si>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</si>
  <si>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</si>
  <si>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</si>
  <si>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</si>
  <si>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</si>
  <si>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</si>
  <si>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</si>
  <si>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</si>
  <si>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</si>
  <si>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</si>
  <si>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</si>
  <si>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</si>
  <si>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</si>
  <si>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</si>
  <si>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</si>
  <si>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</si>
  <si>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</si>
  <si>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</si>
  <si>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</si>
  <si>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</si>
  <si>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</si>
  <si>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</si>
  <si>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</si>
  <si>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</si>
  <si>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</si>
  <si>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</si>
  <si>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</si>
  <si>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</si>
  <si>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</si>
  <si>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</si>
  <si>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</si>
  <si>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</si>
  <si>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</si>
  <si>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</si>
  <si>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</si>
  <si>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</si>
  <si>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</si>
  <si>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</si>
  <si>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</si>
  <si>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</si>
  <si>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</si>
  <si>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</si>
  <si>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</si>
  <si>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</si>
  <si>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</si>
  <si>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</si>
  <si>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</si>
  <si>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</si>
  <si>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</si>
  <si>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</si>
  <si>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</si>
  <si>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</si>
  <si>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</si>
  <si>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</si>
  <si>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</si>
  <si>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</si>
  <si>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</si>
  <si>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</si>
  <si>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</si>
  <si>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</si>
  <si>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</si>
  <si>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</si>
  <si>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</si>
  <si>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</si>
  <si>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</si>
  <si>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</si>
  <si>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</si>
  <si>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</si>
  <si>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</si>
  <si>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</si>
  <si>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</si>
  <si>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</si>
  <si>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</si>
  <si>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</si>
  <si>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</si>
  <si>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</si>
  <si>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</si>
  <si>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</si>
  <si>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</si>
  <si>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</si>
  <si>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</si>
  <si>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</si>
  <si>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</si>
  <si>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</si>
  <si>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</si>
  <si>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</si>
  <si>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</si>
  <si>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</si>
  <si>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</si>
  <si>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</si>
  <si>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</si>
  <si>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</si>
  <si>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</si>
  <si>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</si>
  <si>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</si>
  <si>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</si>
  <si>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</si>
  <si>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</si>
  <si>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</si>
  <si>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</si>
  <si>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</si>
  <si>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</si>
  <si>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</si>
  <si>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</si>
  <si>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</si>
  <si>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</si>
  <si>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</si>
  <si>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</si>
  <si>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</si>
  <si>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</si>
  <si>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</si>
  <si>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</si>
  <si>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</si>
  <si>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</si>
  <si>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</si>
  <si>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</si>
  <si>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</si>
  <si>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</si>
  <si>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</si>
  <si>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</si>
  <si>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</si>
  <si>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</si>
  <si>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</si>
  <si>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</si>
  <si>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</si>
  <si>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</si>
  <si>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</si>
  <si>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</si>
  <si>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</si>
  <si>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</si>
  <si>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</si>
  <si>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</si>
  <si>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</si>
  <si>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</si>
  <si>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</si>
  <si>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</si>
  <si>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</si>
  <si>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</si>
  <si>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</si>
  <si>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</si>
  <si>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</si>
  <si>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</si>
  <si>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</si>
  <si>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</si>
  <si>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</si>
  <si>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</si>
  <si>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</si>
  <si>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</si>
  <si>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</si>
  <si>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</si>
  <si>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</si>
  <si>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</si>
  <si>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</si>
  <si>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</si>
  <si>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</si>
  <si>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</si>
  <si>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</si>
  <si>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</si>
  <si>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</si>
  <si>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</si>
  <si>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</si>
  <si>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</si>
  <si>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</si>
  <si>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</si>
  <si>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</si>
  <si>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</si>
  <si>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</si>
  <si>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</si>
  <si>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</si>
  <si>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</si>
  <si>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</si>
  <si>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</si>
  <si>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</si>
  <si>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</si>
  <si>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</si>
  <si>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</si>
  <si>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</si>
  <si>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</si>
  <si>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</si>
  <si>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</si>
  <si>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</si>
  <si>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</si>
  <si>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</si>
  <si>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</si>
  <si>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</si>
  <si>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</si>
  <si>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</si>
  <si>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</si>
  <si>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</si>
  <si>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</si>
  <si>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</si>
  <si>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</si>
  <si>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</si>
  <si>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</si>
  <si>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</si>
  <si>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</si>
  <si>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</si>
  <si>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</si>
  <si>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</si>
  <si>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</si>
  <si>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</si>
  <si>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</si>
  <si>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</si>
  <si>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</si>
  <si>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</si>
  <si>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</si>
  <si>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</si>
  <si>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</si>
  <si>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</si>
  <si>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</si>
  <si>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</si>
  <si>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</si>
  <si>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</si>
  <si>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</si>
  <si>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</si>
  <si>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</si>
  <si>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</si>
  <si>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</si>
  <si>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</si>
  <si>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</si>
  <si>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</si>
  <si>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</si>
  <si>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</si>
  <si>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</si>
  <si>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</si>
  <si>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</si>
  <si>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</si>
  <si>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</si>
  <si>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</si>
  <si>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</si>
  <si>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</si>
  <si>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</si>
  <si>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</si>
  <si>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</si>
  <si>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</si>
  <si>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</si>
  <si>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</si>
  <si>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</si>
  <si>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</si>
  <si>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</si>
  <si>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</si>
  <si>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</si>
  <si>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</si>
  <si>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</si>
  <si>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</si>
  <si>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</si>
  <si>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</si>
  <si>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</si>
  <si>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</si>
  <si>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</si>
  <si>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</si>
  <si>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</si>
  <si>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</si>
  <si>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</si>
  <si>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</si>
  <si>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</si>
  <si>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</si>
  <si>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</si>
  <si>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</si>
  <si>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</si>
  <si>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</si>
  <si>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</si>
  <si>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</si>
  <si>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</si>
  <si>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</si>
  <si>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</si>
  <si>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</si>
  <si>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</si>
  <si>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</si>
  <si>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</si>
  <si>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</si>
  <si>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</si>
  <si>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</si>
  <si>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</si>
  <si>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</si>
  <si>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</si>
  <si>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</si>
  <si>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</si>
  <si>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</si>
  <si>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</si>
  <si>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</si>
  <si>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</si>
  <si>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</si>
  <si>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</si>
  <si>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</si>
  <si>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</si>
  <si>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</si>
  <si>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</si>
  <si>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</si>
  <si>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</si>
  <si>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</si>
  <si>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</si>
  <si>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</si>
  <si>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</si>
  <si>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</si>
  <si>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</si>
  <si>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</si>
  <si>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</si>
  <si>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</si>
  <si>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</si>
  <si>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</si>
  <si>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</si>
  <si>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</si>
  <si>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</si>
  <si>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</si>
  <si>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</si>
  <si>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</si>
  <si>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</si>
  <si>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</si>
  <si>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</si>
  <si>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</si>
  <si>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</si>
  <si>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</si>
  <si>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</si>
  <si>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</si>
  <si>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</si>
  <si>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</si>
  <si>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</si>
  <si>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</si>
  <si>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</si>
  <si>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</si>
  <si>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</si>
  <si>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</si>
  <si>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</si>
  <si>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</si>
  <si>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</si>
  <si>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</si>
  <si>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</si>
  <si>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</si>
  <si>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</si>
  <si>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</si>
  <si>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</si>
  <si>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</si>
  <si>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</si>
  <si>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</si>
  <si>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</si>
  <si>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</si>
  <si>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</si>
  <si>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</si>
  <si>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</si>
  <si>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</si>
  <si>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</si>
  <si>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</si>
  <si>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</si>
  <si>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</si>
  <si>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</si>
  <si>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</si>
  <si>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</si>
  <si>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</si>
  <si>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</si>
  <si>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</si>
  <si>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</si>
  <si>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</si>
  <si>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</si>
  <si>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</si>
  <si>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</si>
  <si>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</si>
  <si>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</si>
  <si>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</si>
  <si>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</si>
  <si>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</si>
  <si>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</si>
  <si>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</si>
  <si>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</si>
  <si>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</si>
  <si>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</si>
  <si>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</si>
  <si>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</si>
  <si>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</si>
  <si>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</si>
  <si>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</si>
  <si>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</si>
  <si>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</si>
  <si>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</si>
  <si>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</si>
  <si>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</si>
  <si>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</si>
  <si>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</si>
  <si>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</si>
  <si>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</si>
  <si>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</si>
  <si>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</si>
  <si>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</si>
  <si>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</si>
  <si>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</si>
  <si>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</si>
  <si>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</si>
  <si>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</si>
  <si>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</si>
  <si>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</si>
  <si>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</si>
  <si>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</si>
  <si>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</si>
  <si>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</si>
  <si>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</si>
  <si>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</si>
  <si>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</si>
  <si>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</si>
  <si>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</si>
  <si>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</si>
  <si>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</si>
  <si>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</si>
  <si>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</si>
  <si>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</si>
  <si>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</si>
  <si>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</si>
  <si>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</si>
  <si>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</si>
  <si>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</si>
  <si>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</si>
  <si>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</si>
  <si>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</si>
  <si>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</si>
  <si>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</si>
  <si>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</si>
  <si>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</si>
  <si>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</si>
  <si>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</si>
  <si>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</si>
  <si>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</si>
  <si>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</si>
  <si>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</si>
  <si>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</si>
  <si>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</si>
  <si>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</si>
  <si>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</si>
  <si>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</si>
  <si>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</si>
  <si>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</si>
  <si>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</si>
  <si>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</si>
  <si>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</si>
  <si>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</si>
  <si>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</si>
  <si>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</si>
  <si>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</si>
  <si>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</si>
  <si>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</si>
  <si>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</si>
  <si>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</si>
  <si>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</si>
  <si>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</si>
  <si>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</si>
  <si>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</si>
  <si>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</si>
  <si>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</si>
  <si>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</si>
  <si>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</si>
  <si>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</si>
  <si>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</si>
  <si>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</si>
  <si>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</si>
  <si>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</si>
  <si>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</si>
  <si>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</si>
  <si>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</si>
  <si>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</si>
  <si>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</si>
  <si>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</si>
  <si>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</si>
  <si>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</si>
  <si>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</si>
  <si>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</si>
  <si>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</si>
  <si>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</si>
  <si>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</si>
  <si>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</si>
  <si>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</si>
  <si>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</si>
  <si>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</si>
  <si>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</si>
  <si>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</si>
  <si>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</si>
  <si>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</si>
  <si>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</si>
  <si>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</si>
  <si>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</si>
  <si>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</si>
  <si>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</si>
  <si>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</si>
  <si>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</si>
  <si>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</si>
  <si>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</si>
  <si>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</si>
  <si>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</si>
  <si>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</si>
  <si>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</si>
  <si>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</si>
  <si>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</si>
  <si>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</si>
  <si>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</si>
  <si>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</si>
  <si>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</si>
  <si>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</si>
  <si>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</si>
  <si>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</si>
  <si>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</si>
  <si>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</si>
  <si>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</si>
  <si>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</si>
  <si>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</si>
  <si>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</si>
  <si>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</si>
  <si>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</si>
  <si>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</si>
  <si>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</si>
  <si>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</si>
  <si>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</si>
  <si>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</si>
  <si>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</si>
  <si>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</si>
  <si>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</si>
  <si>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</si>
  <si>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</si>
  <si>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</si>
  <si>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</si>
  <si>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</si>
  <si>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</si>
  <si>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</si>
  <si>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</si>
  <si>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</si>
  <si>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</si>
  <si>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</si>
  <si>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</si>
  <si>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</si>
  <si>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</si>
  <si>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</si>
  <si>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</si>
  <si>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</si>
  <si>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</si>
  <si>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</si>
  <si>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</si>
  <si>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</si>
  <si>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</si>
  <si>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</si>
  <si>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</si>
  <si>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</si>
  <si>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</si>
  <si>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</si>
  <si>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</si>
  <si>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</si>
  <si>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</si>
  <si>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</si>
  <si>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</si>
  <si>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</si>
  <si>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</si>
  <si>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</si>
  <si>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</si>
  <si>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</si>
  <si>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</si>
  <si>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</si>
  <si>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</si>
  <si>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</si>
  <si>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</si>
  <si>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</si>
  <si>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</si>
  <si>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</si>
  <si>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</si>
  <si>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</si>
  <si>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</si>
  <si>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</si>
  <si>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</si>
  <si>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</si>
  <si>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</si>
  <si>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</si>
  <si>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</si>
  <si>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</si>
  <si>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</si>
  <si>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</si>
  <si>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</si>
  <si>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</si>
  <si>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</si>
  <si>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</si>
  <si>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</si>
  <si>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</si>
  <si>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</si>
  <si>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</si>
  <si>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</si>
  <si>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</si>
  <si>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</si>
  <si>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</si>
  <si>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</si>
  <si>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</si>
  <si>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</si>
  <si>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</si>
  <si>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</si>
  <si>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</si>
  <si>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</si>
  <si>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</si>
  <si>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</si>
  <si>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</si>
  <si>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</si>
  <si>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</si>
  <si>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</si>
  <si>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</si>
  <si>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</si>
  <si>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</si>
  <si>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</si>
  <si>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</si>
  <si>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</si>
  <si>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</si>
  <si>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</si>
  <si>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</si>
  <si>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</si>
  <si>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</si>
  <si>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</si>
  <si>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</si>
  <si>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</si>
  <si>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</si>
  <si>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</si>
  <si>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</si>
  <si>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</si>
  <si>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</si>
  <si>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</si>
  <si>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</si>
  <si>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</si>
  <si>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</si>
  <si>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</si>
  <si>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</si>
  <si>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</si>
  <si>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</si>
  <si>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</si>
  <si>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</si>
  <si>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</si>
  <si>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</si>
  <si>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</si>
  <si>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</si>
  <si>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</si>
  <si>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</si>
  <si>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</si>
  <si>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</si>
  <si>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</si>
  <si>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</si>
  <si>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</si>
  <si>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</si>
  <si>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</si>
  <si>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</si>
  <si>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</si>
  <si>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</si>
  <si>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</si>
  <si>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</si>
  <si>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</si>
  <si>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</si>
  <si>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</si>
  <si>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</si>
  <si>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</si>
  <si>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</si>
  <si>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</si>
  <si>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</si>
  <si>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</si>
  <si>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</si>
  <si>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</si>
  <si>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</si>
  <si>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</si>
  <si>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</si>
  <si>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</si>
  <si>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</si>
  <si>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</si>
  <si>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</si>
  <si>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</si>
  <si>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</si>
  <si>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</si>
  <si>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</si>
  <si>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</si>
  <si>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</si>
  <si>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</si>
  <si>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</si>
  <si>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</si>
  <si>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</si>
  <si>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</si>
  <si>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</si>
  <si>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</si>
  <si>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</si>
  <si>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</si>
  <si>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</si>
  <si>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</si>
  <si>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</si>
  <si>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</si>
  <si>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</si>
  <si>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</si>
  <si>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</si>
  <si>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</si>
  <si>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</si>
  <si>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</si>
  <si>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</si>
  <si>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</si>
  <si>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</si>
  <si>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</si>
  <si>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</si>
  <si>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</si>
  <si>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</si>
  <si>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</si>
  <si>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</si>
  <si>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</si>
  <si>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</si>
  <si>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</si>
  <si>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</si>
  <si>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</si>
  <si>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</si>
  <si>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</si>
  <si>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</si>
  <si>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</si>
  <si>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</si>
  <si>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</si>
  <si>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</si>
  <si>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</si>
  <si>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</si>
  <si>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</si>
  <si>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</si>
  <si>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</si>
  <si>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</si>
  <si>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</si>
  <si>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</si>
  <si>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</si>
  <si>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</si>
  <si>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</si>
  <si>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</si>
  <si>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</si>
  <si>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</si>
  <si>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</si>
  <si>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</si>
  <si>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</si>
  <si>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</si>
  <si>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</si>
  <si>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</si>
  <si>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</si>
  <si>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</si>
  <si>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</si>
  <si>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</si>
  <si>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</si>
  <si>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</si>
  <si>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</si>
  <si>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</si>
  <si>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</si>
  <si>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</si>
  <si>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</si>
  <si>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</si>
  <si>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</si>
  <si>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</si>
  <si>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</si>
  <si>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</si>
  <si>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</si>
  <si>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</si>
  <si>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</si>
  <si>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</si>
  <si>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</si>
  <si>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</si>
  <si>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</si>
  <si>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</si>
  <si>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</si>
  <si>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</si>
  <si>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</si>
  <si>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</si>
  <si>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</si>
  <si>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</si>
  <si>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</si>
  <si>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</si>
  <si>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</si>
  <si>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</si>
  <si>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</si>
  <si>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</si>
  <si>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</si>
  <si>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</si>
  <si>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</si>
  <si>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</si>
  <si>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</si>
  <si>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</si>
  <si>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</si>
  <si>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</si>
  <si>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</si>
  <si>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</si>
  <si>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</si>
  <si>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</si>
  <si>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</si>
  <si>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</si>
  <si>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</si>
  <si>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</si>
  <si>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</si>
  <si>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</si>
  <si>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</si>
  <si>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</si>
  <si>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</si>
  <si>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</si>
  <si>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</si>
  <si>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</si>
  <si>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</si>
  <si>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</si>
  <si>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</si>
  <si>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</si>
  <si>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</si>
  <si>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</si>
  <si>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</si>
  <si>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</si>
  <si>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</si>
  <si>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</si>
  <si>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</si>
  <si>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</si>
  <si>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</si>
  <si>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</si>
  <si>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</si>
  <si>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</si>
  <si>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</si>
  <si>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</si>
  <si>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</si>
  <si>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</si>
  <si>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</si>
  <si>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</si>
  <si>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</si>
  <si>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</si>
  <si>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</si>
  <si>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</si>
  <si>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</si>
  <si>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</si>
  <si>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</si>
  <si>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</si>
  <si>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</si>
  <si>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</si>
  <si>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</si>
  <si>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</si>
  <si>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</si>
  <si>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</si>
  <si>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</si>
  <si>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</si>
  <si>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</si>
  <si>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</si>
  <si>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</si>
  <si>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</si>
  <si>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</si>
  <si>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</si>
  <si>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</si>
  <si>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</si>
  <si>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</si>
  <si>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</si>
  <si>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</si>
  <si>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</si>
  <si>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</si>
  <si>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</si>
  <si>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</si>
  <si>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</si>
  <si>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</si>
  <si>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</si>
  <si>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</si>
  <si>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</si>
  <si>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</si>
  <si>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</si>
  <si>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</si>
  <si>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</si>
  <si>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</si>
  <si>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</si>
  <si>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</si>
  <si>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</si>
  <si>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</si>
  <si>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</si>
  <si>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</si>
  <si>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</si>
  <si>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</si>
  <si>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</si>
  <si>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</si>
  <si>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</si>
  <si>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</si>
  <si>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</si>
  <si>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</si>
  <si>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</si>
  <si>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</si>
  <si>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</si>
  <si>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</si>
  <si>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</si>
  <si>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</si>
  <si>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</si>
  <si>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</si>
  <si>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</si>
  <si>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</si>
  <si>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</si>
  <si>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</si>
  <si>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</si>
  <si>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</si>
  <si>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</si>
  <si>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</si>
  <si>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</si>
  <si>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</si>
  <si>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</si>
  <si>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</si>
  <si>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</si>
  <si>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</si>
  <si>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</si>
  <si>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</si>
  <si>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</si>
  <si>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</si>
  <si>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</si>
  <si>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</si>
  <si>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</si>
  <si>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</si>
  <si>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</si>
  <si>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</si>
  <si>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</si>
  <si>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</si>
  <si>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</si>
  <si>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</si>
  <si>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</si>
  <si>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</si>
  <si>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</si>
  <si>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</si>
  <si>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</si>
  <si>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</si>
  <si>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</si>
  <si>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</si>
  <si>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</si>
  <si>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</si>
  <si>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</si>
  <si>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</si>
  <si>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</si>
  <si>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</si>
  <si>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</si>
  <si>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</si>
  <si>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</si>
  <si>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</si>
  <si>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</si>
  <si>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</si>
  <si>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</si>
  <si>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</si>
  <si>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</si>
  <si>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</si>
  <si>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</si>
  <si>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</si>
  <si>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</si>
  <si>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</si>
  <si>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</si>
  <si>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</si>
  <si>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</si>
  <si>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</si>
  <si>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</si>
  <si>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</si>
  <si>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</si>
  <si>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</si>
  <si>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</si>
  <si>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</si>
  <si>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</si>
  <si>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</si>
  <si>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</si>
  <si>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</si>
  <si>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</si>
  <si>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</si>
  <si>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</si>
  <si>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</si>
  <si>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</si>
  <si>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</si>
  <si>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</si>
  <si>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</si>
  <si>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</si>
  <si>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</si>
  <si>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</si>
  <si>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</si>
  <si>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</si>
  <si>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</si>
  <si>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</si>
  <si>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</si>
  <si>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</si>
  <si>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</si>
  <si>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</si>
  <si>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</si>
  <si>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</si>
  <si>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</si>
  <si>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</si>
  <si>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</si>
  <si>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</si>
  <si>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</si>
  <si>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</si>
  <si>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</si>
  <si>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</si>
  <si>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</si>
  <si>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</si>
  <si>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</si>
  <si>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</si>
  <si>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</si>
  <si>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</si>
  <si>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</si>
  <si>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</si>
  <si>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</si>
  <si>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</si>
  <si>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</si>
  <si>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</si>
  <si>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</si>
  <si>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</si>
  <si>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</si>
  <si>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</si>
  <si>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</si>
  <si>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</si>
  <si>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</si>
  <si>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</si>
  <si>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</si>
  <si>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</si>
  <si>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</si>
  <si>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</si>
  <si>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</si>
  <si>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</si>
  <si>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</si>
  <si>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</si>
  <si>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</si>
  <si>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</si>
  <si>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</si>
  <si>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</si>
  <si>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</si>
  <si>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</si>
  <si>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</si>
  <si>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</si>
  <si>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</si>
  <si>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</si>
  <si>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</si>
  <si>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</si>
  <si>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</si>
  <si>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</si>
  <si>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</si>
  <si>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</si>
  <si>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</si>
  <si>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</si>
  <si>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</si>
  <si>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</si>
  <si>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</si>
  <si>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</si>
  <si>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</si>
  <si>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</si>
  <si>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</si>
  <si>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</si>
  <si>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</si>
  <si>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</si>
  <si>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</si>
  <si>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</si>
  <si>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</si>
  <si>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</si>
  <si>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</si>
  <si>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</si>
  <si>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</si>
  <si>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</si>
  <si>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</si>
  <si>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</si>
  <si>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</si>
  <si>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</si>
  <si>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</si>
  <si>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</si>
  <si>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</si>
  <si>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</si>
  <si>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</si>
  <si>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</si>
  <si>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</si>
  <si>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</si>
  <si>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</si>
  <si>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</si>
  <si>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</si>
  <si>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</si>
  <si>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</si>
  <si>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</si>
  <si>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</si>
  <si>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</si>
  <si>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</si>
  <si>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</si>
  <si>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</si>
  <si>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</si>
  <si>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</si>
  <si>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</si>
  <si>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</si>
  <si>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</si>
  <si>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</si>
  <si>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</si>
  <si>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</si>
  <si>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</si>
  <si>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</si>
  <si>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</si>
  <si>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</si>
  <si>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</si>
  <si>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</si>
  <si>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</si>
  <si>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</si>
  <si>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</si>
  <si>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</si>
  <si>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</si>
  <si>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</si>
  <si>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</si>
  <si>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</si>
  <si>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</si>
  <si>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</si>
  <si>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</si>
  <si>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</si>
  <si>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</si>
  <si>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</si>
  <si>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</si>
  <si>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</si>
  <si>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</si>
  <si>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</si>
  <si>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</si>
  <si>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</si>
  <si>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</si>
  <si>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</si>
  <si>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</si>
  <si>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</si>
  <si>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</si>
  <si>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</si>
  <si>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</si>
  <si>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</si>
  <si>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</si>
  <si>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</si>
  <si>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</si>
  <si>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</si>
  <si>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</si>
  <si>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</si>
  <si>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</si>
  <si>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</si>
  <si>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</si>
  <si>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</si>
  <si>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</si>
  <si>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</si>
  <si>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</si>
  <si>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</si>
  <si>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</si>
  <si>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</si>
  <si>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</si>
  <si>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</si>
  <si>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</si>
  <si>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</si>
  <si>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</si>
  <si>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</si>
  <si>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</si>
  <si>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</si>
  <si>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</si>
  <si>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</si>
  <si>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</si>
  <si>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</si>
  <si>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</si>
  <si>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</si>
  <si>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</si>
  <si>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</si>
  <si>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</si>
  <si>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</si>
  <si>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</si>
  <si>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</si>
  <si>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</si>
  <si>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</si>
  <si>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</si>
  <si>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</si>
  <si>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</si>
  <si>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</si>
  <si>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</si>
  <si>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</si>
  <si>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</si>
  <si>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</si>
  <si>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</si>
  <si>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</si>
  <si>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</si>
  <si>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</si>
  <si>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</si>
  <si>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</si>
  <si>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</si>
  <si>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</si>
  <si>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</si>
  <si>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</si>
  <si>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</si>
  <si>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</si>
  <si>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</si>
  <si>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</si>
  <si>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</si>
  <si>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</si>
  <si>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</si>
  <si>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</si>
  <si>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</si>
  <si>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</si>
  <si>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</si>
  <si>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</si>
  <si>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</si>
  <si>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</si>
  <si>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</si>
  <si>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</si>
  <si>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</si>
  <si>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</si>
  <si>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</si>
  <si>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</si>
  <si>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</si>
  <si>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</si>
  <si>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</si>
  <si>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</si>
  <si>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</si>
  <si>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</si>
  <si>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</si>
  <si>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</si>
  <si>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</si>
  <si>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</si>
  <si>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</si>
  <si>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</si>
  <si>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</si>
  <si>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</si>
  <si>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</si>
  <si>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</si>
  <si>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</si>
  <si>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</si>
  <si>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</si>
  <si>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</si>
  <si>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</si>
  <si>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</si>
  <si>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</si>
  <si>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</si>
  <si>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</si>
  <si>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</si>
  <si>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</si>
  <si>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</si>
  <si>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</si>
  <si>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</si>
  <si>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</si>
  <si>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</si>
  <si>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</si>
  <si>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</si>
  <si>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</si>
  <si>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</si>
  <si>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</si>
  <si>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</si>
  <si>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</si>
  <si>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</si>
  <si>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</si>
  <si>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</si>
  <si>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</si>
  <si>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</si>
  <si>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</si>
  <si>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</si>
  <si>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</si>
  <si>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</si>
  <si>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</si>
  <si>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</si>
  <si>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</si>
  <si>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</si>
  <si>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</si>
  <si>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</si>
  <si>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</si>
  <si>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</si>
  <si>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</si>
  <si>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</si>
  <si>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</si>
  <si>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</si>
  <si>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</si>
  <si>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</si>
  <si>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</si>
  <si>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</si>
  <si>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</si>
  <si>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</si>
  <si>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</si>
  <si>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</si>
  <si>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</si>
  <si>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</si>
  <si>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</si>
  <si>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</si>
  <si>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</si>
  <si>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</si>
  <si>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</si>
  <si>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</si>
  <si>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</si>
  <si>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</si>
  <si>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</si>
  <si>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</si>
  <si>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</si>
  <si>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</si>
  <si>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</si>
  <si>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</si>
  <si>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</si>
  <si>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</si>
  <si>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</si>
  <si>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</si>
  <si>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</si>
  <si>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</si>
  <si>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</si>
  <si>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</si>
  <si>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</si>
  <si>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</si>
  <si>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</si>
  <si>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</si>
  <si>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</si>
  <si>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</si>
  <si>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</si>
  <si>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</si>
  <si>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</si>
  <si>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</si>
  <si>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</si>
  <si>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</si>
  <si>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</si>
  <si>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</si>
  <si>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</si>
  <si>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</si>
  <si>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</si>
  <si>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</si>
  <si>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</si>
  <si>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</si>
  <si>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</si>
  <si>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</si>
  <si>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</si>
  <si>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</si>
  <si>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</si>
  <si>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</si>
  <si>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</si>
  <si>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</si>
  <si>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</si>
  <si>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</si>
  <si>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</si>
  <si>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</si>
  <si>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</si>
  <si>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</si>
  <si>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</si>
  <si>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</si>
  <si>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</si>
  <si>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</si>
  <si>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</si>
  <si>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</si>
  <si>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</si>
  <si>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</si>
  <si>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</si>
  <si>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</si>
  <si>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</si>
  <si>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</si>
  <si>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</si>
  <si>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</si>
  <si>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</si>
  <si>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</si>
  <si>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</si>
  <si>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</si>
  <si>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</si>
  <si>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</si>
  <si>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</si>
  <si>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</si>
  <si>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</si>
  <si>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</si>
  <si>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</si>
  <si>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</si>
  <si>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</si>
  <si>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</si>
  <si>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</si>
  <si>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</si>
  <si>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</si>
  <si>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</si>
  <si>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</si>
  <si>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</si>
  <si>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</si>
  <si>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</si>
  <si>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</si>
  <si>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</si>
  <si>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</si>
  <si>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</si>
  <si>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</si>
  <si>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</si>
  <si>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</si>
  <si>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</si>
  <si>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</si>
  <si>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</si>
  <si>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</si>
  <si>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</si>
  <si>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</si>
  <si>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</si>
  <si>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</si>
  <si>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</si>
  <si>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</si>
  <si>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</si>
  <si>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</si>
  <si>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</si>
  <si>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</si>
  <si>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</si>
  <si>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</si>
  <si>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</si>
  <si>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</si>
  <si>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</si>
  <si>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</si>
  <si>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</si>
  <si>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</si>
  <si>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</si>
  <si>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</si>
  <si>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</si>
  <si>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</si>
  <si>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</si>
  <si>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</si>
  <si>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</si>
  <si>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</si>
  <si>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</si>
  <si>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</si>
  <si>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</si>
  <si>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</si>
  <si>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</si>
  <si>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</si>
  <si>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</si>
  <si>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</si>
  <si>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</si>
  <si>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</si>
  <si>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</si>
  <si>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</si>
  <si>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</si>
  <si>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</si>
  <si>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</si>
  <si>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</si>
  <si>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</si>
  <si>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</si>
  <si>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</si>
  <si>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</si>
  <si>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</si>
  <si>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</si>
  <si>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</si>
  <si>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</si>
  <si>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</si>
  <si>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</si>
  <si>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</si>
  <si>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</si>
  <si>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</si>
  <si>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</si>
  <si>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</si>
  <si>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</si>
  <si>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</si>
  <si>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</si>
  <si>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</si>
  <si>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</si>
  <si>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</si>
  <si>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</si>
  <si>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</si>
  <si>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</si>
  <si>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</si>
  <si>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</si>
  <si>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</si>
  <si>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</si>
  <si>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</si>
  <si>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</si>
  <si>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</si>
  <si>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</si>
  <si>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</si>
  <si>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</si>
  <si>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</si>
  <si>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</si>
  <si>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</si>
  <si>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</si>
  <si>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</si>
  <si>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</si>
  <si>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</si>
  <si>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</si>
  <si>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</si>
  <si>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</si>
  <si>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</si>
  <si>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</si>
  <si>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</si>
  <si>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</si>
  <si>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</si>
  <si>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</si>
  <si>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</si>
  <si>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</si>
  <si>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</si>
  <si>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</si>
  <si>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</si>
  <si>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</si>
  <si>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</si>
  <si>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</si>
  <si>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</si>
  <si>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</si>
  <si>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</si>
  <si>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</si>
  <si>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</si>
  <si>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</si>
  <si>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</si>
  <si>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</si>
  <si>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</si>
  <si>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</si>
  <si>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</si>
  <si>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</si>
  <si>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</si>
  <si>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</si>
  <si>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</si>
  <si>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</si>
  <si>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</si>
  <si>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</si>
  <si>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</si>
  <si>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</si>
  <si>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</si>
  <si>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</si>
  <si>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</si>
  <si>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</si>
  <si>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</si>
  <si>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</si>
  <si>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</si>
  <si>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</si>
  <si>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</si>
  <si>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</si>
  <si>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</si>
  <si>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</si>
  <si>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</si>
  <si>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</si>
  <si>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</si>
  <si>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</si>
  <si>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</si>
  <si>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</si>
  <si>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</si>
  <si>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</si>
  <si>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</si>
  <si>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</si>
  <si>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</si>
  <si>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</si>
  <si>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</si>
  <si>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</si>
  <si>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</si>
  <si>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</si>
  <si>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</si>
  <si>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</si>
  <si>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</si>
  <si>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</si>
  <si>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</si>
  <si>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</si>
  <si>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</si>
  <si>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</si>
  <si>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</si>
  <si>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</si>
  <si>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</si>
  <si>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</si>
  <si>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</si>
  <si>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</si>
  <si>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</si>
  <si>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</si>
  <si>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</si>
  <si>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</si>
  <si>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</si>
  <si>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</si>
  <si>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</si>
  <si>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</si>
  <si>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</si>
  <si>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</si>
  <si>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</si>
  <si>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</si>
  <si>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</si>
  <si>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</si>
  <si>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</si>
  <si>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</si>
  <si>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</si>
  <si>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</si>
  <si>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</si>
  <si>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</si>
  <si>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</si>
  <si>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</si>
  <si>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</si>
  <si>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</si>
  <si>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</si>
  <si>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</si>
  <si>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</si>
  <si>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</si>
  <si>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</si>
  <si>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</si>
  <si>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</si>
  <si>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</si>
  <si>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</si>
  <si>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</si>
  <si>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</si>
  <si>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</si>
  <si>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</si>
  <si>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</si>
  <si>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</si>
  <si>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</si>
  <si>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</si>
  <si>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</si>
  <si>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</si>
  <si>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</si>
  <si>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</si>
  <si>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</si>
  <si>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</si>
  <si>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</si>
  <si>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</si>
  <si>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</si>
  <si>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</si>
  <si>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</si>
  <si>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</si>
  <si>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</si>
  <si>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</si>
  <si>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</si>
  <si>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</si>
  <si>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</si>
  <si>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</si>
  <si>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</si>
  <si>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</si>
  <si>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</si>
  <si>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</si>
  <si>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</si>
  <si>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</si>
  <si>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</si>
  <si>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</si>
  <si>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</si>
  <si>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</si>
  <si>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</si>
  <si>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</si>
  <si>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</si>
  <si>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</si>
  <si>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</si>
  <si>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</si>
  <si>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</si>
  <si>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</si>
  <si>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</si>
  <si>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</si>
  <si>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</si>
  <si>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</si>
  <si>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</si>
  <si>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</si>
  <si>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</si>
  <si>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</si>
  <si>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</si>
  <si>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</si>
  <si>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</si>
  <si>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</si>
  <si>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</si>
  <si>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</si>
  <si>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</si>
  <si>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</si>
  <si>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</si>
  <si>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</si>
  <si>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</si>
  <si>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</si>
  <si>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</si>
  <si>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</si>
  <si>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</si>
  <si>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</si>
  <si>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</si>
  <si>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</si>
  <si>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</si>
  <si>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</si>
  <si>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</si>
  <si>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</si>
  <si>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</si>
  <si>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</si>
  <si>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</si>
  <si>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</si>
  <si>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</si>
  <si>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</si>
  <si>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</si>
  <si>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</si>
  <si>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</si>
  <si>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</si>
  <si>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</si>
  <si>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</si>
  <si>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</si>
  <si>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</si>
  <si>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</si>
  <si>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</si>
  <si>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</si>
  <si>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</si>
  <si>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</si>
  <si>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</si>
  <si>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</si>
  <si>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</si>
  <si>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</si>
  <si>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</si>
  <si>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</si>
  <si>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</si>
  <si>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</si>
  <si>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</si>
  <si>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</si>
  <si>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</si>
  <si>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</si>
  <si>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</si>
  <si>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</si>
  <si>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</si>
  <si>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</si>
  <si>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</si>
  <si>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</si>
  <si>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</si>
  <si>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</si>
  <si>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</si>
  <si>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</si>
  <si>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</si>
  <si>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</si>
  <si>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</si>
  <si>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</si>
  <si>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</si>
  <si>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</si>
  <si>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</si>
  <si>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</si>
  <si>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</si>
  <si>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</si>
  <si>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</si>
  <si>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</si>
  <si>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</si>
  <si>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</si>
  <si>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</si>
  <si>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</si>
  <si>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</si>
  <si>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</si>
  <si>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</si>
  <si>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</si>
  <si>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</si>
  <si>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</si>
  <si>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</si>
  <si>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</si>
  <si>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</si>
  <si>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</si>
  <si>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</si>
  <si>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</si>
  <si>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</si>
  <si>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</si>
  <si>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</si>
  <si>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</si>
  <si>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</si>
  <si>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</si>
  <si>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</si>
  <si>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</si>
  <si>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</si>
  <si>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</si>
  <si>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</si>
  <si>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</si>
  <si>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</si>
  <si>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</si>
  <si>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</si>
  <si>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</si>
  <si>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</si>
  <si>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</si>
  <si>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</si>
  <si>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</si>
  <si>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</si>
  <si>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</si>
  <si>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</si>
  <si>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</si>
  <si>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</si>
  <si>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</si>
  <si>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</si>
  <si>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</si>
  <si>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</si>
  <si>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</si>
  <si>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</si>
  <si>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</si>
  <si>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</si>
  <si>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</si>
  <si>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</si>
  <si>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</si>
  <si>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</si>
  <si>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</si>
  <si>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</si>
  <si>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</si>
  <si>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</si>
  <si>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</si>
  <si>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</si>
  <si>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</si>
  <si>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</si>
  <si>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</si>
  <si>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</si>
  <si>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</si>
  <si>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</si>
  <si>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</si>
  <si>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</si>
  <si>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</si>
  <si>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</si>
  <si>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</si>
  <si>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</si>
  <si>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</si>
  <si>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</si>
  <si>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</si>
  <si>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</si>
  <si>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</si>
  <si>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</si>
  <si>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</si>
  <si>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</si>
  <si>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</si>
  <si>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</si>
  <si>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</si>
  <si>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</si>
  <si>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</si>
  <si>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</si>
  <si>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</si>
  <si>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</si>
  <si>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</si>
  <si>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</si>
  <si>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</si>
  <si>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</si>
  <si>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</si>
  <si>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</si>
  <si>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</si>
  <si>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</si>
  <si>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</si>
  <si>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</si>
  <si>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</si>
  <si>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</si>
  <si>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</si>
  <si>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</si>
  <si>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</si>
  <si>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</si>
  <si>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</si>
  <si>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</si>
  <si>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</si>
  <si>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</si>
  <si>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</si>
  <si>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</si>
  <si>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</si>
  <si>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</si>
  <si>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</si>
  <si>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</si>
  <si>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</si>
  <si>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</si>
  <si>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</si>
  <si>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</si>
  <si>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</si>
  <si>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</si>
  <si>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</si>
  <si>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</si>
  <si>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</si>
  <si>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</si>
  <si>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</si>
  <si>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</si>
  <si>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</si>
  <si>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</si>
  <si>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</si>
  <si>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</si>
  <si>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</si>
  <si>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</si>
  <si>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</si>
  <si>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</si>
  <si>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</si>
  <si>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</si>
  <si>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</si>
  <si>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</si>
  <si>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</si>
  <si>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</si>
  <si>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</si>
  <si>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</si>
  <si>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</si>
  <si>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</si>
  <si>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</si>
  <si>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</si>
  <si>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</si>
  <si>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</si>
  <si>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</si>
  <si>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</si>
  <si>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</si>
  <si>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</si>
  <si>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</si>
  <si>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</si>
  <si>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</si>
  <si>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</si>
  <si>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</si>
  <si>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</si>
  <si>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</si>
  <si>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</si>
  <si>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</si>
  <si>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</si>
  <si>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</si>
  <si>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</si>
  <si>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</si>
  <si>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</si>
  <si>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</si>
  <si>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</si>
  <si>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</si>
  <si>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</si>
  <si>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</si>
  <si>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</si>
  <si>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</si>
  <si>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</si>
  <si>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</si>
  <si>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</si>
  <si>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</si>
  <si>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</si>
  <si>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</si>
  <si>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</si>
  <si>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</si>
  <si>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</si>
  <si>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</si>
  <si>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</si>
  <si>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</si>
  <si>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</si>
  <si>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</si>
  <si>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</si>
  <si>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</si>
  <si>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</si>
  <si>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</si>
  <si>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</si>
  <si>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</si>
  <si>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</si>
  <si>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</si>
  <si>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</si>
  <si>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</si>
  <si>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</si>
  <si>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</si>
  <si>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</si>
  <si>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</si>
  <si>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</si>
  <si>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</si>
  <si>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</si>
  <si>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</si>
  <si>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</si>
  <si>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</si>
  <si>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</si>
  <si>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</si>
  <si>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</si>
  <si>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</si>
  <si>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</si>
  <si>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</si>
  <si>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</si>
  <si>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</si>
  <si>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</si>
  <si>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</si>
  <si>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</si>
  <si>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</si>
  <si>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</si>
  <si>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</si>
  <si>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</si>
  <si>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</si>
  <si>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</si>
  <si>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</si>
  <si>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</si>
  <si>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</si>
  <si>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</si>
  <si>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</si>
  <si>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</si>
  <si>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</si>
  <si>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</si>
  <si>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</si>
  <si>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</si>
  <si>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</si>
  <si>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</si>
  <si>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</si>
  <si>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</si>
  <si>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</si>
  <si>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</si>
  <si>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</si>
  <si>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</si>
  <si>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</si>
  <si>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</si>
  <si>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</si>
  <si>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</si>
  <si>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</si>
  <si>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</si>
  <si>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</si>
  <si>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</si>
  <si>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</si>
  <si>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</si>
  <si>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</si>
  <si>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</si>
  <si>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</si>
  <si>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</si>
  <si>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</si>
  <si>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</si>
  <si>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</si>
  <si>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</si>
  <si>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</si>
  <si>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</si>
  <si>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</si>
  <si>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</si>
  <si>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</si>
  <si>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</si>
  <si>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</si>
  <si>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</si>
  <si>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</si>
  <si>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</si>
  <si>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</si>
  <si>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</si>
  <si>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</si>
  <si>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</si>
  <si>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</si>
  <si>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</si>
  <si>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</si>
  <si>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</si>
  <si>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</si>
  <si>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</si>
  <si>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</si>
  <si>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</si>
  <si>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</si>
  <si>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</si>
  <si>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</si>
  <si>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</si>
  <si>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</si>
  <si>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</si>
  <si>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</si>
  <si>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</si>
  <si>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</si>
  <si>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</si>
  <si>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</si>
  <si>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</si>
  <si>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</si>
  <si>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</si>
  <si>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</si>
  <si>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</si>
  <si>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</si>
  <si>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</si>
  <si>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</si>
  <si>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</si>
  <si>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</si>
  <si>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</si>
  <si>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</si>
  <si>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</si>
  <si>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</si>
  <si>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</si>
  <si>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</si>
  <si>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</si>
  <si>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</si>
  <si>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</si>
  <si>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</si>
  <si>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</si>
  <si>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</si>
  <si>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</si>
  <si>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</si>
  <si>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</si>
  <si>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</si>
  <si>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</si>
  <si>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</si>
  <si>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</si>
  <si>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</si>
  <si>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</si>
  <si>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</si>
  <si>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</si>
  <si>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</si>
  <si>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</si>
  <si>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</si>
  <si>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</si>
  <si>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</si>
  <si>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</si>
  <si>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</si>
  <si>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</si>
  <si>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</si>
  <si>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</si>
  <si>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</si>
  <si>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</si>
  <si>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</si>
  <si>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</si>
  <si>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</si>
  <si>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</si>
  <si>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</si>
  <si>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</si>
  <si>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</si>
  <si>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</si>
  <si>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</si>
  <si>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</si>
  <si>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</si>
  <si>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</si>
  <si>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</si>
  <si>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</si>
  <si>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</si>
  <si>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</si>
  <si>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</si>
  <si>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</si>
  <si>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</si>
  <si>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</si>
  <si>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</si>
  <si>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</si>
  <si>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</si>
  <si>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</si>
  <si>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</si>
  <si>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</si>
  <si>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</si>
  <si>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</si>
  <si>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</si>
  <si>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</si>
  <si>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</si>
  <si>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</si>
  <si>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</si>
  <si>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</si>
  <si>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</si>
  <si>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</si>
  <si>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</si>
  <si>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</si>
  <si>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</si>
  <si>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</si>
  <si>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</si>
  <si>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</si>
  <si>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</si>
  <si>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</si>
  <si>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</si>
  <si>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</si>
  <si>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</si>
  <si>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</si>
  <si>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</si>
  <si>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</si>
  <si>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</si>
  <si>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</si>
  <si>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</si>
  <si>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</si>
  <si>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</si>
  <si>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</si>
  <si>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</si>
  <si>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</si>
  <si>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</si>
  <si>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</si>
  <si>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</si>
  <si>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</si>
  <si>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</si>
  <si>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</si>
  <si>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</si>
  <si>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</si>
  <si>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</si>
  <si>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</si>
  <si>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</si>
  <si>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</si>
  <si>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</si>
  <si>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</si>
  <si>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</si>
  <si>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</si>
  <si>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</si>
  <si>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</si>
  <si>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</si>
  <si>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</si>
  <si>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</si>
  <si>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</si>
  <si>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</si>
  <si>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</si>
  <si>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</si>
  <si>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</si>
  <si>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</si>
  <si>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</si>
  <si>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</si>
  <si>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</si>
  <si>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</si>
  <si>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</si>
  <si>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</si>
  <si>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</si>
  <si>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</si>
  <si>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</si>
  <si>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</si>
  <si>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</si>
  <si>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</si>
  <si>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</si>
  <si>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</si>
  <si>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</si>
  <si>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</si>
  <si>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</si>
  <si>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</si>
  <si>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</si>
  <si>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</si>
  <si>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</si>
  <si>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</si>
  <si>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</si>
  <si>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</si>
  <si>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</si>
  <si>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</si>
  <si>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</si>
  <si>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</si>
  <si>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</si>
  <si>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</si>
  <si>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</si>
  <si>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</si>
  <si>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</si>
  <si>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</si>
  <si>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</si>
  <si>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</si>
  <si>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</si>
  <si>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</si>
  <si>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</si>
  <si>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</si>
  <si>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</si>
  <si>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</si>
  <si>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</si>
  <si>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</si>
  <si>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</si>
  <si>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</si>
  <si>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</si>
  <si>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</si>
  <si>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</si>
  <si>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</si>
  <si>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</si>
  <si>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</si>
  <si>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</si>
  <si>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</si>
  <si>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</si>
  <si>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</si>
  <si>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</si>
  <si>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</si>
  <si>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</si>
  <si>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</si>
  <si>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</si>
  <si>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</si>
  <si>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</si>
  <si>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</si>
  <si>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</si>
  <si>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</si>
  <si>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</si>
  <si>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</si>
  <si>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</si>
  <si>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</si>
  <si>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</si>
  <si>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</si>
  <si>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</si>
  <si>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</si>
  <si>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</si>
  <si>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</si>
  <si>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</si>
  <si>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</si>
  <si>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</si>
  <si>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</si>
  <si>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</si>
  <si>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</si>
  <si>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</si>
  <si>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</si>
  <si>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</si>
  <si>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</si>
  <si>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</si>
  <si>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</si>
  <si>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</si>
  <si>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</si>
  <si>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</si>
  <si>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</si>
  <si>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</si>
  <si>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</si>
  <si>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</si>
  <si>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</si>
  <si>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</si>
  <si>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</si>
  <si>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</si>
  <si>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</si>
  <si>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</si>
  <si>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</si>
  <si>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</si>
  <si>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</si>
  <si>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</si>
  <si>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</si>
  <si>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</si>
  <si>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</si>
  <si>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</si>
  <si>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</si>
  <si>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</si>
  <si>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</si>
  <si>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</si>
  <si>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</si>
  <si>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</si>
  <si>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</si>
  <si>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</si>
  <si>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</si>
  <si>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</si>
  <si>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</si>
  <si>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</si>
  <si>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</si>
  <si>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</si>
  <si>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</si>
  <si>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</si>
  <si>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</si>
  <si>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</si>
  <si>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</si>
  <si>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</si>
  <si>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</si>
  <si>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</si>
  <si>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</si>
  <si>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</si>
  <si>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</si>
  <si>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</si>
  <si>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</si>
  <si>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</si>
  <si>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</si>
  <si>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</si>
  <si>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</si>
  <si>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</si>
  <si>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</si>
  <si>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</si>
  <si>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</si>
  <si>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</si>
  <si>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</si>
  <si>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</si>
  <si>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</si>
  <si>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</si>
  <si>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</si>
  <si>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</si>
  <si>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</si>
  <si>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</si>
  <si>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</si>
  <si>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</si>
  <si>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</si>
  <si>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</si>
  <si>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</si>
  <si>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</si>
  <si>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</si>
  <si>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</si>
  <si>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</si>
  <si>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</si>
  <si>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</si>
  <si>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</si>
  <si>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</si>
  <si>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</si>
  <si>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</si>
  <si>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</si>
  <si>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</si>
  <si>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</si>
  <si>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</si>
  <si>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</si>
  <si>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</si>
  <si>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</si>
  <si>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</si>
  <si>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</si>
  <si>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</si>
  <si>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</si>
  <si>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</si>
  <si>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</si>
  <si>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</si>
  <si>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</si>
  <si>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</si>
  <si>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</si>
  <si>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</si>
  <si>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</si>
  <si>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</si>
  <si>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</si>
  <si>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</si>
  <si>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</si>
  <si>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</si>
  <si>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</si>
  <si>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</si>
  <si>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</si>
  <si>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</si>
  <si>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</si>
  <si>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</si>
  <si>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</si>
  <si>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</si>
  <si>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</si>
  <si>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</si>
  <si>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</si>
  <si>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</si>
  <si>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</si>
  <si>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</si>
  <si>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</si>
  <si>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</si>
  <si>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</si>
  <si>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</si>
  <si>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</si>
  <si>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</si>
  <si>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</si>
  <si>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</si>
  <si>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</si>
  <si>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</si>
  <si>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</si>
  <si>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</si>
  <si>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</si>
  <si>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</si>
  <si>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</si>
  <si>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</si>
  <si>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</si>
  <si>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</si>
  <si>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</si>
  <si>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</si>
  <si>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</si>
  <si>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</si>
  <si>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</si>
  <si>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</si>
  <si>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</si>
  <si>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</si>
  <si>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</si>
  <si>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</si>
  <si>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</si>
  <si>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</si>
  <si>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</si>
  <si>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</si>
  <si>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</si>
  <si>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</si>
  <si>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</si>
  <si>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</si>
  <si>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</si>
  <si>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</si>
  <si>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</si>
  <si>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</si>
  <si>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</si>
  <si>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</si>
  <si>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</si>
  <si>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</si>
  <si>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</si>
  <si>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</si>
  <si>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</si>
  <si>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</si>
  <si>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</si>
  <si>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</si>
  <si>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</si>
  <si>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</si>
  <si>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</si>
  <si>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</si>
  <si>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</si>
  <si>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</si>
  <si>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</si>
  <si>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</si>
  <si>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</si>
  <si>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</si>
  <si>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</si>
  <si>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</si>
  <si>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</si>
  <si>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</si>
  <si>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</si>
  <si>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</si>
  <si>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</si>
  <si>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</si>
  <si>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</si>
  <si>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</si>
  <si>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</si>
  <si>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</si>
  <si>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</si>
  <si>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</si>
  <si>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</si>
  <si>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</si>
  <si>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</si>
  <si>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</si>
  <si>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</si>
  <si>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</si>
  <si>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</si>
  <si>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</si>
  <si>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</si>
  <si>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</si>
  <si>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</si>
  <si>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</si>
  <si>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</si>
  <si>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</si>
  <si>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</si>
  <si>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</si>
  <si>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</si>
  <si>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</si>
  <si>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</si>
  <si>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</si>
  <si>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</si>
  <si>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</si>
  <si>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</si>
  <si>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</si>
  <si>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</si>
  <si>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</si>
  <si>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</si>
  <si>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</si>
  <si>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</si>
  <si>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</si>
  <si>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</si>
  <si>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</si>
  <si>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</si>
  <si>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</si>
  <si>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</si>
  <si>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</si>
  <si>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</si>
  <si>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</si>
  <si>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</si>
  <si>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</si>
  <si>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</si>
  <si>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</si>
  <si>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</si>
  <si>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</si>
  <si>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</si>
  <si>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</si>
  <si>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</si>
  <si>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</si>
  <si>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</si>
  <si>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</si>
  <si>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</si>
  <si>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</si>
  <si>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</si>
  <si>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</si>
  <si>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</si>
  <si>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</si>
  <si>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</si>
  <si>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</si>
  <si>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</si>
  <si>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</si>
  <si>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</si>
  <si>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</si>
  <si>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</si>
  <si>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</si>
  <si>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</si>
  <si>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</si>
  <si>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</si>
  <si>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</si>
  <si>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</si>
  <si>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</si>
  <si>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</si>
  <si>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</si>
  <si>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</si>
  <si>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</si>
  <si>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</si>
  <si>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</si>
  <si>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</si>
  <si>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</si>
  <si>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</si>
  <si>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</si>
  <si>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</si>
  <si>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</si>
  <si>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</si>
  <si>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</si>
  <si>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</si>
  <si>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</si>
  <si>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</si>
  <si>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</si>
  <si>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</si>
  <si>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</si>
  <si>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</si>
  <si>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</si>
  <si>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</si>
  <si>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</si>
  <si>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</si>
  <si>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</si>
  <si>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</si>
  <si>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</si>
  <si>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</si>
  <si>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</si>
  <si>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</si>
  <si>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</si>
  <si>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</si>
  <si>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</si>
  <si>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</si>
  <si>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</si>
  <si>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</si>
  <si>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</si>
  <si>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</si>
  <si>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</si>
  <si>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</si>
  <si>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</si>
  <si>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</si>
  <si>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</si>
  <si>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</si>
  <si>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</si>
  <si>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</si>
  <si>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</si>
  <si>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</si>
  <si>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</si>
  <si>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</si>
  <si>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</si>
  <si>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</si>
  <si>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</si>
  <si>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</si>
  <si>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</si>
  <si>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</si>
  <si>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</si>
  <si>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</si>
  <si>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</si>
  <si>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</si>
  <si>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</si>
  <si>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</si>
  <si>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</si>
  <si>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</si>
  <si>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</si>
  <si>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</si>
  <si>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</si>
  <si>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</si>
  <si>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</si>
  <si>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</si>
  <si>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</si>
  <si>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</si>
  <si>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</si>
  <si>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</si>
  <si>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</si>
  <si>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</si>
  <si>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</si>
  <si>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</si>
  <si>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</si>
  <si>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</si>
  <si>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</si>
  <si>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</si>
  <si>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</si>
  <si>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</si>
  <si>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</si>
  <si>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</si>
  <si>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</si>
  <si>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</si>
  <si>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</si>
  <si>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</si>
  <si>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</si>
  <si>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</si>
  <si>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</si>
  <si>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</si>
  <si>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</si>
  <si>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</si>
  <si>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</si>
  <si>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</si>
  <si>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</si>
  <si>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</si>
  <si>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</si>
  <si>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</si>
  <si>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</si>
  <si>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</si>
  <si>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</si>
  <si>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</si>
  <si>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</si>
  <si>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</si>
  <si>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</si>
  <si>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</si>
  <si>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</si>
  <si>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</si>
  <si>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</si>
  <si>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</si>
  <si>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</si>
  <si>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</si>
  <si>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</si>
  <si>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</si>
  <si>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</si>
  <si>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</si>
  <si>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</si>
  <si>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</si>
  <si>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</si>
  <si>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</si>
  <si>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</si>
  <si>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</si>
  <si>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</si>
  <si>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</si>
  <si>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</si>
  <si>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</si>
  <si>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</si>
  <si>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</si>
  <si>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</si>
  <si>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</si>
  <si>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</si>
  <si>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</si>
  <si>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</si>
  <si>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</si>
  <si>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</si>
  <si>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</si>
  <si>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</si>
  <si>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</si>
  <si>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</si>
  <si>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</si>
  <si>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</si>
  <si>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</si>
  <si>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</si>
  <si>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</si>
  <si>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</si>
  <si>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</si>
  <si>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</si>
  <si>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</si>
  <si>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</si>
  <si>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</si>
  <si>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</si>
  <si>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</si>
  <si>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</si>
  <si>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</si>
  <si>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</si>
  <si>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</si>
  <si>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</si>
  <si>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</si>
  <si>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</si>
  <si>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</si>
  <si>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</si>
  <si>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</si>
  <si>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</si>
  <si>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</si>
  <si>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</si>
  <si>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</si>
  <si>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</si>
  <si>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</si>
  <si>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</si>
  <si>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</si>
  <si>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</si>
  <si>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</si>
  <si>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</si>
  <si>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</si>
  <si>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</si>
  <si>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</si>
  <si>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</si>
  <si>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</si>
  <si>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</si>
  <si>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</si>
  <si>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</si>
  <si>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</si>
  <si>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</si>
  <si>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</si>
  <si>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</si>
  <si>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</si>
  <si>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</si>
  <si>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</si>
  <si>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</si>
  <si>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</si>
  <si>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</si>
  <si>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</si>
  <si>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</si>
  <si>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</si>
  <si>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</si>
  <si>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</si>
  <si>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</si>
  <si>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</si>
  <si>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</si>
  <si>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</si>
  <si>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</si>
  <si>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</si>
  <si>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</si>
  <si>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</si>
  <si>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</si>
  <si>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</si>
  <si>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</si>
  <si>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</si>
  <si>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</si>
  <si>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</si>
  <si>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</si>
  <si>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</si>
  <si>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</si>
  <si>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</si>
  <si>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</si>
  <si>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</si>
  <si>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</si>
  <si>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</si>
  <si>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</si>
  <si>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</si>
  <si>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</si>
  <si>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</si>
  <si>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</si>
  <si>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</si>
  <si>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</si>
  <si>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</si>
  <si>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</si>
  <si>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</si>
  <si>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</si>
  <si>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</si>
  <si>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</si>
  <si>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</si>
  <si>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</si>
  <si>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</si>
  <si>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</si>
  <si>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</si>
  <si>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</si>
  <si>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</si>
  <si>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</si>
  <si>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</si>
  <si>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</si>
  <si>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</si>
  <si>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</si>
  <si>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</si>
  <si>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</si>
  <si>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</si>
  <si>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</si>
  <si>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</si>
  <si>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</si>
  <si>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</si>
  <si>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</si>
  <si>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</si>
  <si>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</si>
  <si>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</si>
  <si>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</si>
  <si>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</si>
  <si>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</si>
  <si>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</si>
  <si>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</si>
  <si>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</si>
  <si>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</si>
  <si>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</si>
  <si>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</si>
  <si>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</si>
  <si>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</si>
  <si>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</si>
  <si>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</si>
  <si>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</si>
  <si>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</si>
  <si>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</si>
  <si>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</si>
  <si>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</si>
  <si>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</si>
  <si>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</si>
  <si>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</si>
  <si>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</si>
  <si>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</si>
  <si>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</si>
  <si>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</si>
  <si>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</si>
  <si>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</si>
  <si>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</si>
  <si>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</si>
  <si>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</si>
  <si>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</si>
  <si>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</si>
  <si>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</si>
  <si>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</si>
  <si>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</si>
  <si>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</si>
  <si>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</si>
  <si>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</si>
  <si>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</si>
  <si>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</si>
  <si>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</si>
  <si>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</si>
  <si>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</si>
  <si>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</si>
  <si>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</si>
  <si>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</si>
  <si>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</si>
  <si>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</si>
  <si>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</si>
  <si>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</si>
  <si>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</si>
  <si>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</si>
  <si>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</si>
  <si>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</si>
  <si>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</si>
  <si>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</si>
  <si>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</si>
  <si>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</si>
  <si>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</si>
  <si>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</si>
  <si>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</si>
  <si>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</si>
  <si>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</si>
  <si>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</si>
  <si>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</si>
  <si>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</si>
  <si>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</si>
  <si>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</si>
  <si>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</si>
  <si>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</si>
  <si>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</si>
  <si>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</si>
  <si>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</si>
  <si>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</si>
  <si>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</si>
  <si>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</si>
  <si>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</si>
  <si>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</si>
  <si>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</si>
  <si>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</si>
  <si>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</si>
  <si>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</si>
  <si>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</si>
  <si>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</si>
  <si>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</si>
  <si>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</si>
  <si>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</si>
  <si>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</si>
  <si>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</si>
  <si>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</si>
  <si>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</si>
  <si>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</si>
  <si>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</si>
  <si>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</si>
  <si>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</si>
  <si>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</si>
  <si>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</si>
  <si>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</si>
  <si>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</si>
  <si>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</si>
  <si>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</si>
  <si>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</si>
  <si>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</si>
  <si>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</si>
  <si>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</si>
  <si>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</si>
  <si>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</si>
  <si>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</si>
  <si>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</si>
  <si>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</si>
  <si>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</si>
  <si>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</si>
  <si>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</si>
  <si>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</si>
  <si>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</si>
  <si>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</si>
  <si>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</si>
  <si>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</si>
  <si>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</si>
  <si>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</si>
  <si>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</si>
  <si>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</si>
  <si>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</si>
  <si>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</si>
  <si>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</si>
  <si>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</si>
  <si>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</si>
  <si>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</si>
  <si>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</si>
  <si>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</si>
  <si>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</si>
  <si>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</si>
  <si>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</si>
  <si>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</si>
  <si>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</si>
  <si>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</si>
  <si>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</si>
  <si>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</si>
  <si>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</si>
  <si>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</si>
  <si>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</si>
  <si>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</si>
  <si>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</si>
  <si>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</si>
  <si>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</si>
  <si>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</si>
  <si>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</si>
  <si>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</si>
  <si>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</si>
  <si>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</si>
  <si>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</si>
  <si>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</si>
  <si>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</si>
  <si>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</si>
  <si>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</si>
  <si>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</si>
  <si>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</si>
  <si>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</si>
  <si>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</si>
  <si>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</si>
  <si>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</si>
  <si>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</si>
  <si>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</si>
  <si>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</si>
  <si>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</si>
  <si>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</si>
  <si>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</si>
  <si>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</si>
  <si>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</si>
  <si>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</si>
  <si>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</si>
  <si>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</si>
  <si>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</si>
  <si>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</si>
  <si>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</si>
  <si>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</si>
  <si>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</si>
  <si>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</si>
  <si>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</si>
  <si>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</si>
  <si>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</si>
  <si>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</si>
  <si>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</si>
  <si>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</si>
  <si>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</si>
  <si>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</si>
  <si>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</si>
  <si>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</si>
  <si>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</si>
  <si>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</si>
  <si>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</si>
  <si>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</si>
  <si>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</si>
  <si>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</si>
  <si>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</si>
  <si>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</si>
  <si>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</si>
  <si>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</si>
  <si>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</si>
  <si>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</si>
  <si>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</si>
  <si>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</si>
  <si>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</si>
  <si>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</si>
  <si>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</si>
  <si>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</si>
  <si>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</si>
  <si>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</si>
  <si>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</si>
  <si>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</si>
  <si>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</si>
  <si>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</si>
  <si>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</si>
  <si>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</si>
  <si>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</si>
  <si>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</si>
  <si>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</si>
  <si>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</si>
  <si>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</si>
  <si>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</si>
  <si>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</si>
  <si>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</si>
  <si>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</si>
  <si>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</si>
  <si>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</si>
  <si>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</si>
  <si>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</si>
  <si>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</si>
  <si>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</si>
  <si>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</si>
  <si>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</si>
  <si>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</si>
  <si>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</si>
  <si>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</si>
  <si>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</si>
  <si>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</si>
  <si>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</si>
  <si>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</si>
  <si>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</si>
  <si>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</si>
  <si>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</si>
  <si>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</si>
  <si>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</si>
  <si>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</si>
  <si>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</si>
  <si>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</si>
  <si>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</si>
  <si>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</si>
  <si>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</si>
  <si>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</si>
  <si>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</si>
  <si>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</si>
  <si>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</si>
  <si>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</si>
  <si>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</si>
  <si>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</si>
  <si>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</si>
  <si>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</si>
  <si>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</si>
  <si>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</si>
  <si>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</si>
  <si>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</si>
  <si>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</si>
  <si>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</si>
  <si>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</si>
  <si>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</si>
  <si>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</si>
  <si>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</si>
  <si>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</si>
  <si>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</si>
  <si>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</si>
  <si>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</si>
  <si>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</si>
  <si>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</si>
  <si>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</si>
  <si>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</si>
  <si>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</si>
  <si>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</si>
  <si>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</si>
  <si>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</si>
  <si>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</si>
  <si>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</si>
  <si>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</si>
  <si>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</si>
  <si>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</si>
  <si>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</si>
  <si>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</si>
  <si>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</si>
  <si>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</si>
  <si>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</si>
  <si>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</si>
  <si>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</si>
  <si>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</si>
  <si>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</si>
  <si>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</si>
  <si>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</si>
  <si>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</si>
  <si>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</si>
  <si>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</si>
  <si>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</si>
  <si>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</si>
  <si>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</si>
  <si>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</si>
  <si>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</si>
  <si>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</si>
  <si>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</si>
  <si>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</si>
  <si>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</si>
  <si>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</si>
  <si>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</si>
  <si>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</si>
  <si>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</si>
  <si>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</si>
  <si>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</si>
  <si>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</si>
  <si>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</si>
  <si>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</si>
  <si>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</si>
  <si>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</si>
  <si>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</si>
  <si>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</si>
  <si>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</si>
  <si>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</si>
  <si>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</si>
  <si>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</si>
  <si>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</si>
  <si>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</si>
  <si>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</si>
  <si>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</si>
  <si>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</si>
  <si>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</si>
  <si>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</si>
  <si>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</si>
  <si>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</si>
  <si>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</si>
  <si>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</si>
  <si>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</si>
  <si>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</si>
  <si>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</si>
  <si>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</si>
  <si>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</si>
  <si>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</si>
  <si>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</si>
  <si>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</si>
  <si>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</si>
  <si>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</si>
  <si>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</si>
  <si>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</si>
  <si>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</si>
  <si>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</si>
  <si>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</si>
  <si>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</si>
  <si>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</si>
  <si>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</si>
  <si>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</si>
  <si>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</si>
  <si>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</si>
  <si>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</si>
  <si>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</si>
  <si>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</si>
  <si>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</si>
  <si>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</si>
  <si>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</si>
  <si>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</si>
  <si>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</si>
  <si>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</si>
  <si>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</si>
  <si>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</si>
  <si>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</si>
  <si>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</si>
  <si>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</si>
  <si>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</si>
  <si>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</si>
  <si>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</si>
  <si>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</si>
  <si>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</si>
  <si>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</si>
  <si>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</si>
  <si>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</si>
  <si>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</si>
  <si>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</si>
  <si>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</si>
  <si>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</si>
  <si>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</si>
  <si>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</si>
  <si>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</si>
  <si>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</si>
  <si>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</si>
  <si>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</si>
  <si>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</si>
  <si>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</si>
  <si>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</si>
  <si>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</si>
  <si>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</si>
  <si>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</si>
  <si>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</si>
  <si>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</si>
  <si>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</si>
  <si>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</si>
  <si>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</si>
  <si>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</si>
  <si>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</si>
  <si>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</si>
  <si>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</si>
  <si>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</si>
  <si>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</si>
  <si>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</si>
  <si>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</si>
  <si>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</si>
  <si>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</si>
  <si>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</si>
  <si>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</si>
  <si>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</si>
  <si>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</si>
  <si>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</si>
  <si>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</si>
  <si>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</si>
  <si>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</si>
  <si>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</si>
  <si>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</si>
  <si>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</si>
  <si>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</si>
  <si>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</si>
  <si>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</si>
  <si>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</si>
  <si>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</si>
  <si>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</si>
  <si>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</si>
  <si>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</si>
  <si>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</si>
  <si>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</si>
  <si>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</si>
  <si>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</si>
  <si>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</si>
  <si>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</si>
  <si>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</si>
  <si>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</si>
  <si>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</si>
  <si>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</si>
  <si>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</si>
  <si>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</si>
  <si>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</si>
  <si>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</si>
  <si>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</si>
  <si>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</si>
  <si>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</si>
  <si>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</si>
  <si>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</si>
  <si>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</si>
  <si>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</si>
  <si>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</si>
  <si>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</si>
  <si>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</si>
  <si>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</si>
  <si>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</si>
  <si>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</si>
  <si>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</si>
  <si>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</si>
  <si>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</si>
  <si>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</si>
  <si>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</si>
  <si>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</si>
  <si>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</si>
  <si>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</si>
  <si>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</si>
  <si>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</si>
  <si>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</si>
  <si>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</si>
  <si>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</si>
  <si>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</si>
  <si>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</si>
  <si>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</si>
  <si>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</si>
  <si>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</si>
  <si>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</si>
  <si>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</si>
  <si>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</si>
  <si>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</si>
  <si>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</si>
  <si>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</si>
  <si>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</si>
  <si>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</si>
  <si>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</si>
  <si>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</si>
  <si>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</si>
  <si>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</si>
  <si>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</si>
  <si>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</si>
  <si>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</si>
  <si>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</si>
  <si>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</si>
  <si>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</si>
  <si>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</si>
  <si>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</si>
  <si>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</si>
  <si>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</si>
  <si>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</si>
  <si>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</si>
  <si>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</si>
  <si>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</si>
  <si>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</si>
  <si>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</si>
  <si>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</si>
  <si>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</si>
  <si>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</si>
  <si>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</si>
  <si>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</si>
  <si>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</si>
  <si>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</si>
  <si>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</si>
  <si>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</si>
  <si>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</si>
  <si>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</si>
  <si>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</si>
  <si>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</si>
  <si>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</si>
  <si>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</si>
  <si>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</si>
  <si>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</si>
  <si>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</si>
  <si>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</si>
  <si>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</si>
  <si>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</si>
  <si>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</si>
  <si>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</si>
  <si>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</si>
  <si>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</si>
  <si>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</si>
  <si>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</si>
  <si>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</si>
  <si>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</si>
  <si>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</si>
  <si>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</si>
  <si>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</si>
  <si>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</si>
  <si>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</si>
  <si>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</si>
  <si>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</si>
  <si>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</si>
  <si>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</si>
  <si>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</si>
  <si>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</si>
  <si>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</si>
  <si>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</si>
  <si>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</si>
  <si>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</si>
  <si>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</si>
  <si>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</si>
  <si>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</si>
  <si>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</si>
  <si>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</si>
  <si>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</si>
  <si>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</si>
  <si>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</si>
  <si>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</si>
  <si>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</si>
  <si>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</si>
  <si>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</si>
  <si>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</si>
  <si>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</si>
  <si>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</si>
  <si>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</si>
  <si>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</si>
  <si>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</si>
  <si>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</si>
  <si>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</si>
  <si>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</si>
  <si>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</si>
  <si>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</si>
  <si>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</si>
  <si>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</si>
  <si>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</si>
  <si>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</si>
  <si>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</si>
  <si>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</si>
  <si>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</si>
  <si>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</si>
  <si>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</si>
  <si>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</si>
  <si>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</si>
  <si>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</si>
  <si>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</si>
  <si>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</si>
  <si>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</si>
  <si>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</si>
  <si>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</si>
  <si>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</si>
  <si>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</si>
  <si>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</si>
  <si>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</si>
  <si>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</si>
  <si>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</si>
  <si>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</si>
  <si>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</si>
  <si>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</si>
  <si>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</si>
  <si>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</si>
  <si>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</si>
  <si>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</si>
  <si>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</si>
  <si>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</si>
  <si>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</si>
  <si>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</si>
  <si>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</si>
  <si>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</si>
  <si>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</si>
  <si>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</si>
  <si>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</si>
  <si>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</si>
  <si>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</si>
  <si>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</si>
  <si>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</si>
  <si>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</si>
  <si>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</si>
  <si>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</si>
  <si>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</si>
  <si>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</si>
  <si>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</si>
  <si>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</si>
  <si>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</si>
  <si>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</si>
  <si>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</si>
  <si>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</si>
  <si>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</si>
  <si>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</si>
  <si>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</si>
  <si>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</si>
  <si>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</si>
  <si>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</si>
  <si>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</si>
  <si>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</si>
  <si>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</si>
  <si>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</si>
  <si>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</si>
  <si>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</si>
  <si>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</si>
  <si>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</si>
  <si>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</si>
  <si>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</si>
  <si>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</si>
  <si>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</si>
  <si>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</si>
  <si>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</si>
  <si>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</si>
  <si>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</si>
  <si>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</si>
  <si>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</si>
  <si>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</si>
  <si>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</si>
  <si>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</si>
  <si>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</si>
  <si>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</si>
  <si>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</si>
  <si>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</si>
  <si>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</si>
  <si>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</si>
  <si>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</si>
  <si>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</si>
  <si>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</si>
  <si>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</si>
  <si>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</si>
  <si>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</si>
  <si>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</si>
  <si>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</si>
  <si>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</si>
  <si>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</si>
  <si>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</si>
  <si>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</si>
  <si>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</si>
  <si>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</si>
  <si>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</si>
  <si>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</si>
  <si>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</si>
  <si>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</si>
  <si>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</si>
  <si>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</si>
  <si>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</si>
  <si>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</si>
  <si>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</si>
  <si>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</si>
  <si>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</si>
  <si>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</si>
  <si>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</si>
  <si>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</si>
  <si>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</si>
  <si>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</si>
  <si>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</si>
  <si>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</si>
  <si>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</si>
  <si>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</si>
  <si>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</si>
  <si>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</si>
  <si>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</si>
  <si>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</si>
  <si>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</si>
  <si>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</si>
  <si>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</si>
  <si>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</si>
  <si>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</si>
  <si>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</si>
  <si>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</si>
  <si>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</si>
  <si>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</si>
  <si>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</si>
  <si>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</si>
  <si>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</si>
  <si>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</si>
  <si>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</si>
  <si>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</si>
  <si>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</si>
  <si>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</si>
  <si>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</si>
  <si>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</si>
  <si>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</si>
  <si>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</si>
  <si>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</si>
  <si>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</si>
  <si>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</si>
  <si>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</si>
  <si>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</si>
  <si>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</si>
  <si>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</si>
  <si>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</si>
  <si>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</si>
  <si>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</si>
  <si>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</si>
  <si>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</si>
  <si>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</si>
  <si>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</si>
  <si>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</si>
  <si>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</si>
  <si>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</si>
  <si>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</si>
  <si>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</si>
  <si>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</si>
  <si>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</si>
  <si>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</si>
  <si>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</si>
  <si>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</si>
  <si>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</si>
  <si>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</si>
  <si>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</si>
  <si>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</si>
  <si>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</si>
  <si>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</si>
  <si>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</si>
  <si>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</si>
  <si>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</si>
  <si>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</si>
  <si>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</si>
  <si>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</si>
  <si>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</si>
  <si>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</si>
  <si>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</si>
  <si>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</si>
  <si>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</si>
  <si>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</si>
  <si>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</si>
  <si>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</si>
  <si>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</si>
  <si>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</si>
  <si>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</si>
  <si>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</si>
  <si>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</si>
  <si>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</si>
  <si>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</si>
  <si>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</si>
  <si>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</si>
  <si>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</si>
  <si>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</si>
  <si>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</si>
  <si>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</si>
  <si>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</si>
  <si>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</si>
  <si>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</si>
  <si>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</si>
  <si>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</si>
  <si>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</si>
  <si>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</si>
  <si>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</si>
  <si>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</si>
  <si>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</si>
  <si>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</si>
  <si>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</si>
  <si>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</si>
  <si>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</si>
  <si>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</si>
  <si>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</si>
  <si>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</si>
  <si>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</si>
  <si>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</si>
  <si>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</si>
  <si>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</si>
  <si>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</si>
  <si>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</si>
  <si>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</si>
  <si>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</si>
  <si>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</si>
  <si>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</si>
  <si>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</si>
  <si>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</si>
  <si>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</si>
  <si>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</si>
  <si>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</si>
  <si>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</si>
  <si>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</si>
  <si>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</si>
  <si>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</si>
  <si>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</si>
  <si>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</si>
  <si>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</si>
  <si>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</si>
  <si>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</si>
  <si>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</si>
  <si>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</si>
  <si>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</si>
  <si>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</si>
  <si>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</si>
  <si>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</si>
  <si>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</si>
  <si>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</si>
  <si>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</si>
  <si>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</si>
  <si>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</si>
  <si>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</si>
  <si>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</si>
  <si>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</si>
  <si>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</si>
  <si>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</si>
  <si>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</si>
  <si>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</si>
  <si>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</si>
  <si>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</si>
  <si>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</si>
  <si>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</si>
  <si>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</si>
  <si>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</si>
  <si>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</si>
  <si>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</si>
  <si>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</si>
  <si>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</si>
  <si>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</si>
  <si>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</si>
  <si>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</si>
  <si>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</si>
  <si>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</si>
  <si>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</si>
  <si>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</si>
  <si>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</si>
  <si>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</si>
  <si>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</si>
  <si>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</si>
  <si>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</si>
  <si>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</si>
  <si>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</si>
  <si>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</si>
  <si>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</si>
  <si>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</si>
  <si>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</si>
  <si>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</si>
  <si>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</si>
  <si>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</si>
  <si>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</si>
  <si>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</si>
  <si>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</si>
  <si>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</si>
  <si>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</si>
  <si>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</si>
  <si>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</si>
  <si>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</si>
  <si>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</si>
  <si>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</si>
  <si>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</si>
  <si>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</si>
  <si>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</si>
  <si>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</si>
  <si>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</si>
  <si>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</si>
  <si>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</si>
  <si>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</si>
  <si>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</si>
  <si>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</si>
  <si>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</si>
  <si>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</si>
  <si>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</si>
  <si>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</si>
  <si>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</si>
  <si>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</si>
  <si>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</si>
  <si>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</si>
  <si>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</si>
  <si>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</si>
  <si>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</si>
  <si>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</si>
  <si>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</si>
  <si>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</si>
  <si>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</si>
  <si>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</si>
  <si>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</si>
  <si>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</si>
  <si>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</si>
  <si>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</si>
  <si>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</si>
  <si>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</si>
  <si>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</si>
  <si>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</si>
  <si>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</si>
  <si>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</si>
  <si>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</si>
  <si>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</si>
  <si>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</si>
  <si>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</si>
  <si>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</si>
  <si>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</si>
  <si>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</si>
  <si>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</si>
  <si>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</si>
  <si>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</si>
  <si>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</si>
  <si>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</si>
  <si>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</si>
  <si>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</si>
  <si>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</si>
  <si>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</si>
  <si>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</si>
  <si>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</si>
  <si>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</si>
  <si>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</si>
  <si>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</si>
  <si>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</si>
  <si>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</si>
  <si>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</si>
  <si>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</si>
  <si>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</si>
  <si>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</si>
  <si>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</si>
  <si>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</si>
  <si>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</si>
  <si>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</si>
  <si>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</si>
  <si>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</si>
  <si>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</si>
  <si>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</si>
  <si>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</si>
  <si>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</si>
  <si>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</si>
  <si>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</si>
  <si>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</si>
  <si>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</si>
  <si>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</si>
  <si>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</si>
  <si>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</si>
  <si>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</si>
  <si>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</si>
  <si>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</si>
  <si>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</si>
  <si>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</si>
  <si>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</si>
  <si>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</si>
  <si>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</si>
  <si>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</si>
  <si>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</si>
  <si>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</si>
  <si>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</si>
  <si>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</si>
  <si>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</si>
  <si>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</si>
  <si>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</si>
  <si>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</si>
  <si>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</si>
  <si>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</si>
  <si>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</si>
  <si>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</si>
  <si>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</si>
  <si>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</si>
  <si>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</si>
  <si>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</si>
  <si>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</si>
  <si>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</si>
  <si>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</si>
  <si>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</si>
  <si>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</si>
  <si>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</si>
  <si>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</si>
  <si>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</si>
  <si>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</si>
  <si>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</si>
  <si>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</si>
  <si>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</si>
  <si>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</si>
  <si>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</si>
  <si>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</si>
  <si>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</si>
  <si>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</si>
  <si>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</si>
  <si>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</si>
  <si>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</si>
  <si>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</si>
  <si>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</si>
  <si>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</si>
  <si>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</si>
  <si>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</si>
  <si>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</si>
  <si>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</si>
  <si>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</si>
  <si>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</si>
  <si>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</si>
  <si>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</si>
  <si>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</si>
  <si>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</si>
  <si>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</si>
  <si>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</si>
  <si>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</si>
  <si>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</si>
  <si>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</si>
  <si>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</si>
  <si>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</si>
  <si>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</si>
  <si>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</si>
  <si>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</si>
  <si>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</si>
  <si>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</si>
  <si>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</si>
  <si>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</si>
  <si>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</si>
  <si>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</si>
  <si>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</si>
  <si>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</si>
  <si>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</si>
  <si>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</si>
  <si>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</si>
  <si>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</si>
  <si>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</si>
  <si>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</si>
  <si>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</si>
  <si>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</si>
  <si>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</si>
  <si>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</si>
  <si>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</si>
  <si>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</si>
  <si>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</si>
  <si>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</si>
  <si>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</si>
  <si>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</si>
  <si>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</si>
  <si>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</si>
  <si>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</si>
  <si>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</si>
  <si>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</si>
  <si>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</si>
  <si>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</si>
  <si>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</si>
  <si>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</si>
  <si>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</si>
  <si>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</si>
  <si>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</si>
  <si>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</si>
  <si>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</si>
  <si>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</si>
  <si>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</si>
  <si>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</si>
  <si>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</si>
  <si>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</si>
  <si>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</si>
  <si>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</si>
  <si>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</si>
  <si>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</si>
  <si>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</si>
  <si>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</si>
  <si>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</si>
  <si>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</si>
  <si>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</si>
  <si>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</si>
  <si>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</si>
  <si>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</si>
  <si>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</si>
  <si>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</si>
  <si>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</si>
  <si>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</si>
  <si>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</si>
  <si>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</si>
  <si>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</si>
  <si>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</si>
  <si>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</si>
  <si>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</si>
  <si>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</si>
  <si>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</si>
  <si>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</si>
  <si>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</si>
  <si>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</si>
  <si>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</si>
  <si>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</si>
  <si>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</si>
  <si>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</si>
  <si>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</si>
  <si>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</si>
  <si>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</si>
  <si>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</si>
  <si>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</si>
  <si>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</si>
  <si>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</si>
  <si>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</si>
  <si>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</si>
  <si>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</si>
  <si>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</si>
  <si>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</si>
  <si>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</si>
  <si>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</si>
  <si>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</si>
  <si>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</si>
  <si>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</si>
  <si>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</si>
  <si>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</si>
  <si>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</si>
  <si>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</si>
  <si>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</si>
  <si>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</si>
  <si>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</si>
  <si>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</si>
  <si>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</si>
  <si>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</si>
  <si>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</si>
  <si>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</si>
  <si>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</si>
  <si>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</si>
  <si>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</si>
  <si>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</si>
  <si>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</si>
  <si>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</si>
  <si>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</si>
  <si>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</si>
  <si>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</si>
  <si>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</si>
  <si>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</si>
  <si>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</si>
  <si>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</si>
  <si>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</si>
  <si>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</si>
  <si>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</si>
  <si>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</si>
  <si>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</si>
  <si>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</si>
  <si>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</si>
  <si>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</si>
  <si>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</si>
  <si>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</si>
  <si>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</si>
  <si>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</si>
  <si>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</si>
  <si>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</si>
  <si>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</si>
  <si>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</si>
  <si>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</si>
  <si>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</si>
  <si>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</si>
  <si>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</si>
  <si>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</si>
  <si>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</si>
  <si>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</si>
  <si>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</si>
  <si>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</si>
  <si>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</si>
  <si>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</si>
  <si>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</si>
  <si>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</si>
  <si>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</si>
  <si>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</si>
  <si>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</si>
  <si>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</si>
  <si>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</si>
  <si>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</si>
  <si>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</si>
  <si>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</si>
  <si>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</si>
  <si>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</si>
  <si>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</si>
  <si>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</si>
  <si>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</si>
  <si>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</si>
  <si>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</si>
  <si>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</si>
  <si>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</si>
  <si>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</si>
  <si>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</si>
  <si>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</si>
  <si>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</si>
  <si>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</si>
  <si>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</si>
  <si>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</si>
  <si>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</si>
  <si>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</si>
  <si>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</si>
  <si>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</si>
  <si>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</si>
  <si>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</si>
  <si>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</si>
  <si>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</si>
  <si>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</si>
  <si>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</si>
  <si>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</si>
  <si>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</si>
  <si>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</si>
  <si>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</si>
  <si>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</si>
  <si>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</si>
  <si>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</si>
  <si>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</si>
  <si>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</si>
  <si>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</si>
  <si>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</si>
  <si>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</si>
  <si>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</si>
  <si>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</si>
  <si>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</si>
  <si>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</si>
  <si>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</si>
  <si>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</si>
  <si>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</si>
  <si>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</si>
  <si>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</si>
  <si>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</si>
  <si>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</si>
  <si>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</si>
  <si>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</si>
  <si>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</si>
  <si>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</si>
  <si>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</si>
  <si>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</si>
  <si>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</si>
  <si>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</si>
  <si>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</si>
  <si>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</si>
  <si>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</si>
  <si>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</si>
  <si>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</si>
  <si>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</si>
  <si>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</si>
  <si>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</si>
  <si>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</si>
  <si>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</si>
  <si>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</si>
  <si>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</si>
  <si>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</si>
  <si>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</si>
  <si>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</si>
  <si>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</si>
  <si>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</si>
  <si>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</si>
  <si>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</si>
  <si>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</si>
  <si>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</si>
  <si>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</si>
  <si>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</si>
  <si>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</si>
  <si>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</si>
  <si>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</si>
  <si>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</si>
  <si>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</si>
  <si>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</si>
  <si>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</si>
  <si>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</si>
  <si>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</si>
  <si>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</si>
  <si>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</si>
  <si>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</si>
  <si>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</si>
  <si>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</si>
  <si>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</si>
  <si>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</si>
  <si>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</si>
  <si>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</si>
  <si>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</si>
  <si>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</si>
  <si>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</si>
  <si>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</si>
  <si>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</si>
  <si>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</si>
  <si>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</si>
  <si>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</si>
  <si>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</si>
  <si>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</si>
  <si>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</si>
  <si>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</si>
  <si>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</si>
  <si>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</si>
  <si>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</si>
  <si>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</si>
  <si>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</si>
  <si>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</si>
  <si>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</si>
  <si>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</si>
  <si>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</si>
  <si>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</si>
  <si>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</si>
  <si>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</si>
  <si>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</si>
  <si>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</si>
  <si>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</si>
  <si>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</si>
  <si>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</si>
  <si>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</si>
  <si>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</si>
  <si>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</si>
  <si>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</si>
  <si>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</si>
  <si>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</si>
  <si>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</si>
  <si>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</si>
  <si>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</si>
  <si>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</si>
  <si>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</si>
  <si>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</si>
  <si>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</si>
  <si>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</si>
  <si>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</si>
  <si>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</si>
  <si>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</si>
  <si>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</si>
  <si>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</si>
  <si>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</si>
  <si>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</si>
  <si>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</si>
  <si>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</si>
  <si>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</si>
  <si>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</si>
  <si>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</si>
  <si>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</si>
  <si>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</si>
  <si>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</si>
  <si>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</si>
  <si>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</si>
  <si>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</si>
  <si>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</si>
  <si>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</si>
  <si>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</si>
  <si>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</si>
  <si>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</si>
  <si>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</si>
  <si>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</si>
  <si>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</si>
  <si>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</si>
  <si>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</si>
  <si>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</si>
  <si>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</si>
  <si>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</si>
  <si>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</si>
  <si>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</si>
  <si>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</si>
  <si>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</si>
  <si>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</si>
  <si>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</si>
  <si>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</si>
  <si>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</si>
  <si>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</si>
  <si>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</si>
  <si>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</si>
  <si>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</si>
  <si>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</si>
  <si>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</si>
  <si>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</si>
  <si>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</si>
  <si>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</si>
  <si>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</si>
  <si>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</si>
  <si>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</si>
  <si>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</si>
  <si>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</si>
  <si>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</si>
  <si>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</si>
  <si>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</si>
  <si>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</si>
  <si>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</si>
  <si>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</si>
  <si>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</si>
  <si>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</si>
  <si>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</si>
  <si>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</si>
  <si>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</si>
  <si>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</si>
  <si>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</si>
  <si>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</si>
  <si>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</si>
  <si>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</si>
  <si>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</si>
  <si>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</si>
  <si>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</si>
  <si>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</si>
  <si>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</si>
  <si>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</si>
  <si>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</si>
  <si>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</si>
  <si>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</si>
  <si>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</si>
  <si>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</si>
  <si>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</si>
  <si>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</si>
  <si>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</si>
  <si>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</si>
  <si>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</si>
  <si>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</si>
  <si>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</si>
  <si>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</si>
  <si>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</si>
  <si>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</si>
  <si>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</si>
  <si>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</si>
  <si>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</si>
  <si>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</si>
  <si>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</si>
  <si>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</si>
  <si>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</si>
  <si>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</si>
  <si>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</si>
  <si>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</si>
  <si>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</si>
  <si>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</si>
  <si>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</si>
  <si>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</si>
  <si>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</si>
  <si>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</si>
  <si>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</si>
  <si>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</si>
  <si>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</si>
  <si>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</si>
  <si>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</si>
  <si>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</si>
  <si>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</si>
  <si>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</si>
  <si>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</si>
  <si>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</si>
  <si>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</si>
  <si>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</si>
  <si>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</si>
  <si>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</si>
  <si>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</si>
  <si>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</si>
  <si>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</si>
  <si>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</si>
  <si>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</si>
  <si>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</si>
  <si>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</si>
  <si>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</si>
  <si>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</si>
  <si>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</si>
  <si>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</si>
  <si>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</si>
  <si>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</si>
  <si>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</si>
  <si>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</si>
  <si>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</si>
  <si>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</si>
  <si>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</si>
  <si>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</si>
  <si>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</si>
  <si>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</si>
  <si>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</si>
  <si>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</si>
  <si>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</si>
  <si>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</si>
  <si>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</si>
  <si>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</si>
  <si>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</si>
  <si>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</si>
  <si>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</si>
  <si>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</si>
  <si>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</si>
  <si>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</si>
  <si>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</si>
  <si>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</si>
  <si>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</si>
  <si>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</si>
  <si>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</si>
  <si>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</si>
  <si>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</si>
  <si>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</si>
  <si>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</si>
  <si>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</si>
  <si>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</si>
  <si>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</si>
  <si>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</si>
  <si>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</si>
  <si>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</si>
  <si>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</si>
  <si>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</si>
  <si>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</si>
  <si>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</si>
  <si>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</si>
  <si>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</si>
  <si>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</si>
  <si>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</si>
  <si>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</si>
  <si>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</si>
  <si>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</si>
  <si>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</si>
  <si>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</si>
  <si>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</si>
  <si>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</si>
  <si>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</si>
  <si>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</si>
  <si>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</si>
  <si>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</si>
  <si>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</si>
  <si>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</si>
  <si>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</si>
  <si>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</si>
  <si>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</si>
  <si>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</si>
  <si>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</si>
  <si>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</si>
  <si>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</si>
  <si>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</si>
  <si>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</si>
  <si>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</si>
  <si>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</si>
  <si>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</si>
  <si>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</si>
  <si>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</si>
  <si>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</si>
  <si>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</si>
  <si>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</si>
  <si>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</si>
  <si>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</si>
  <si>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</si>
  <si>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</si>
  <si>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</si>
  <si>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</si>
  <si>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</si>
  <si>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</si>
  <si>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</si>
  <si>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</si>
  <si>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</si>
  <si>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</si>
  <si>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</si>
  <si>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</si>
  <si>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</si>
  <si>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</si>
  <si>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</si>
  <si>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</si>
  <si>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</si>
  <si>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</si>
  <si>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</si>
  <si>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</si>
  <si>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</si>
  <si>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</si>
  <si>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</si>
  <si>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</si>
  <si>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</si>
  <si>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</si>
  <si>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</si>
  <si>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</si>
  <si>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</si>
  <si>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</si>
  <si>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</si>
  <si>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</si>
  <si>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</si>
  <si>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</si>
  <si>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</si>
  <si>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</si>
  <si>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</si>
  <si>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</si>
  <si>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</si>
  <si>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</si>
  <si>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</si>
  <si>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</si>
  <si>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</si>
  <si>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</si>
  <si>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</si>
  <si>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</si>
  <si>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</si>
  <si>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</si>
  <si>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</si>
  <si>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</si>
  <si>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</si>
  <si>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</si>
  <si>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</si>
  <si>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</si>
  <si>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</si>
  <si>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</si>
  <si>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</si>
  <si>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</si>
  <si>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</si>
  <si>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</si>
  <si>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</si>
  <si>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</si>
  <si>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</si>
  <si>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</si>
  <si>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</si>
  <si>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</si>
  <si>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</si>
  <si>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</si>
  <si>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</si>
  <si>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</si>
  <si>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</si>
  <si>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</si>
  <si>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</si>
  <si>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</si>
  <si>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</si>
  <si>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</si>
  <si>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</si>
  <si>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</si>
  <si>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</si>
  <si>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</si>
  <si>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</si>
  <si>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</si>
  <si>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</si>
  <si>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</si>
  <si>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</si>
  <si>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</si>
  <si>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</si>
  <si>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</si>
  <si>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</si>
  <si>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</si>
  <si>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</si>
  <si>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</si>
  <si>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</si>
  <si>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</si>
  <si>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</si>
  <si>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</si>
  <si>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</si>
  <si>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</si>
  <si>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</si>
  <si>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</si>
  <si>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</si>
  <si>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</si>
  <si>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</si>
  <si>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</si>
  <si>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</si>
  <si>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</si>
  <si>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</si>
  <si>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</si>
  <si>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</si>
  <si>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</si>
  <si>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</si>
  <si>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</si>
  <si>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</si>
  <si>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</si>
  <si>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</si>
  <si>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</si>
  <si>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</si>
  <si>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</si>
  <si>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</si>
  <si>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</si>
  <si>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</si>
  <si>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</si>
  <si>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</si>
  <si>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</si>
  <si>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</si>
  <si>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</si>
  <si>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</si>
  <si>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</si>
  <si>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</si>
  <si>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</si>
  <si>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</si>
  <si>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</si>
  <si>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</si>
  <si>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</si>
  <si>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</si>
  <si>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</si>
  <si>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</si>
  <si>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</si>
  <si>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</si>
  <si>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</si>
  <si>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</si>
  <si>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</si>
  <si>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</si>
  <si>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</si>
  <si>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</si>
  <si>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</si>
  <si>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</si>
  <si>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</si>
  <si>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</si>
  <si>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</si>
  <si>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</si>
  <si>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</si>
  <si>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</si>
  <si>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</si>
  <si>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</si>
  <si>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</si>
  <si>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</si>
  <si>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</si>
  <si>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</si>
  <si>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</si>
  <si>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</si>
  <si>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</si>
  <si>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</si>
  <si>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</si>
  <si>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</si>
  <si>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</si>
  <si>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</si>
  <si>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</si>
  <si>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</si>
  <si>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</si>
  <si>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</si>
  <si>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</si>
  <si>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</si>
  <si>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</si>
  <si>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</si>
  <si>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</si>
  <si>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</si>
  <si>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</si>
  <si>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</si>
  <si>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</si>
  <si>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</si>
  <si>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</si>
  <si>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</si>
  <si>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</si>
  <si>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</si>
  <si>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</si>
  <si>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</si>
  <si>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</si>
  <si>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</si>
  <si>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</si>
  <si>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</si>
  <si>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</si>
  <si>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</si>
  <si>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</si>
  <si>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</si>
  <si>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</si>
  <si>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</si>
  <si>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</si>
  <si>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</si>
  <si>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</si>
  <si>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</si>
  <si>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</si>
  <si>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</si>
  <si>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</si>
  <si>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</si>
  <si>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</si>
  <si>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</si>
  <si>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</si>
  <si>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</si>
  <si>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</si>
  <si>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</si>
  <si>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</si>
  <si>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</si>
  <si>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</si>
  <si>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</si>
  <si>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</si>
  <si>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</si>
  <si>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</si>
  <si>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</si>
  <si>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</si>
  <si>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</si>
  <si>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</si>
  <si>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</si>
  <si>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</si>
  <si>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</si>
  <si>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</si>
  <si>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</si>
  <si>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</si>
  <si>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</si>
  <si>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</si>
  <si>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</si>
  <si>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</si>
  <si>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</si>
  <si>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</si>
  <si>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</si>
  <si>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</si>
  <si>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</si>
  <si>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</si>
  <si>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</si>
  <si>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</si>
  <si>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</si>
  <si>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</si>
  <si>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</si>
  <si>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</si>
  <si>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</si>
  <si>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</si>
  <si>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</si>
  <si>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</si>
  <si>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</si>
  <si>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</si>
  <si>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</si>
  <si>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</si>
  <si>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</si>
  <si>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</si>
  <si>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</si>
  <si>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</si>
  <si>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</si>
  <si>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</si>
  <si>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</si>
  <si>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</si>
  <si>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</si>
  <si>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</si>
  <si>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</si>
  <si>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</si>
  <si>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</si>
  <si>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</si>
  <si>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</si>
  <si>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</si>
  <si>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</si>
  <si>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</si>
  <si>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</si>
  <si>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</si>
  <si>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</si>
  <si>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</si>
  <si>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</si>
  <si>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</si>
  <si>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</si>
  <si>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</si>
  <si>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</si>
  <si>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</si>
  <si>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</si>
  <si>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</si>
  <si>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</si>
  <si>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</si>
  <si>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</si>
  <si>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</si>
  <si>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</si>
  <si>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</si>
  <si>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</si>
  <si>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</si>
  <si>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</si>
  <si>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</si>
  <si>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</si>
  <si>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</si>
  <si>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</si>
  <si>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</si>
  <si>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</si>
  <si>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</si>
  <si>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</si>
  <si>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</si>
  <si>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</si>
  <si>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</si>
  <si>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</si>
  <si>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</si>
  <si>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</si>
  <si>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</si>
  <si>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</si>
  <si>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</si>
  <si>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</si>
  <si>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</si>
  <si>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</si>
  <si>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</si>
  <si>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</si>
  <si>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</si>
  <si>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</si>
  <si>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</si>
  <si>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</si>
  <si>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</si>
  <si>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</si>
  <si>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</si>
  <si>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</si>
  <si>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</si>
  <si>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</si>
  <si>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</si>
  <si>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</si>
  <si>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</si>
  <si>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</si>
  <si>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</si>
  <si>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</si>
  <si>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</si>
  <si>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</si>
  <si>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</si>
  <si>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</si>
  <si>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</si>
  <si>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</si>
  <si>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</si>
  <si>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</si>
  <si>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</si>
  <si>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</si>
  <si>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</si>
  <si>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</si>
  <si>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</si>
  <si>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</si>
  <si>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</si>
  <si>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</si>
  <si>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</si>
  <si>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</si>
  <si>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</si>
  <si>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</si>
  <si>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</si>
  <si>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</si>
  <si>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</si>
  <si>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</si>
  <si>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</si>
  <si>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</si>
  <si>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</si>
  <si>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</si>
  <si>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</si>
  <si>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</si>
  <si>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</si>
  <si>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</si>
  <si>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</si>
  <si>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</si>
  <si>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</si>
  <si>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</si>
  <si>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</si>
  <si>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</si>
  <si>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</si>
  <si>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</si>
  <si>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</si>
  <si>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</si>
  <si>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</si>
  <si>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</si>
  <si>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</si>
  <si>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</si>
  <si>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</si>
  <si>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</si>
  <si>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</si>
  <si>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</si>
  <si>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</si>
  <si>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</si>
  <si>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</si>
  <si>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</si>
  <si>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</si>
  <si>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</si>
  <si>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</si>
  <si>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</si>
  <si>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</si>
  <si>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</si>
  <si>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</si>
  <si>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</si>
  <si>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</si>
  <si>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</si>
  <si>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</si>
  <si>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</si>
  <si>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</si>
  <si>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</si>
  <si>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</si>
  <si>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</si>
  <si>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</si>
  <si>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</si>
  <si>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</si>
  <si>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</si>
  <si>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</si>
  <si>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</si>
  <si>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</si>
  <si>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</si>
  <si>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</si>
  <si>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</si>
  <si>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</si>
  <si>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</si>
  <si>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</si>
  <si>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</si>
  <si>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</si>
  <si>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</si>
  <si>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</si>
  <si>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</si>
  <si>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</si>
  <si>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</si>
  <si>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</si>
  <si>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</si>
  <si>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</si>
  <si>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</si>
  <si>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</si>
  <si>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</si>
  <si>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</si>
  <si>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</si>
  <si>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</si>
  <si>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</si>
  <si>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</si>
  <si>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</si>
  <si>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</si>
  <si>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</si>
  <si>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</si>
  <si>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</si>
  <si>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</si>
  <si>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</si>
  <si>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</si>
  <si>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</si>
  <si>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</si>
  <si>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</si>
  <si>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</si>
  <si>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</si>
  <si>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</si>
  <si>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</si>
  <si>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</si>
  <si>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</si>
  <si>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</si>
  <si>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</si>
  <si>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</si>
  <si>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</si>
  <si>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</si>
  <si>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</si>
  <si>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</si>
  <si>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</si>
  <si>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</si>
  <si>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</si>
  <si>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</si>
  <si>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</si>
  <si>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</si>
  <si>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</si>
  <si>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</si>
  <si>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</si>
  <si>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</si>
  <si>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</si>
  <si>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</si>
  <si>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</si>
  <si>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</si>
  <si>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</si>
  <si>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</si>
  <si>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</si>
  <si>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</si>
  <si>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</si>
  <si>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</si>
  <si>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</si>
  <si>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</si>
  <si>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</si>
  <si>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</si>
  <si>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</si>
  <si>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</si>
  <si>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</si>
  <si>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</si>
  <si>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</si>
  <si>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</si>
  <si>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</si>
  <si>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</si>
  <si>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</si>
  <si>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</si>
  <si>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</si>
  <si>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</si>
  <si>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</si>
  <si>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</si>
  <si>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</si>
  <si>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</si>
  <si>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</si>
  <si>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</si>
  <si>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</si>
  <si>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</si>
  <si>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</si>
  <si>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</si>
  <si>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</si>
  <si>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</si>
  <si>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</si>
  <si>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</si>
  <si>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</si>
  <si>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</si>
  <si>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</si>
  <si>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</si>
  <si>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</si>
  <si>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</si>
  <si>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</si>
  <si>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</si>
  <si>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</si>
  <si>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</si>
  <si>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</si>
  <si>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</si>
  <si>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</si>
  <si>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</si>
  <si>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</si>
  <si>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</si>
  <si>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</si>
  <si>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</si>
  <si>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</si>
  <si>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</si>
  <si>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</si>
  <si>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</si>
  <si>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</si>
  <si>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</si>
  <si>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</si>
  <si>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</si>
  <si>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</si>
  <si>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</si>
  <si>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</si>
  <si>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</si>
  <si>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</si>
  <si>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</si>
  <si>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</si>
  <si>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</si>
  <si>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</si>
  <si>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</si>
  <si>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</si>
  <si>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</si>
  <si>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</si>
  <si>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</si>
  <si>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</si>
  <si>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</si>
  <si>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</si>
  <si>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</si>
  <si>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</si>
  <si>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</si>
  <si>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</si>
  <si>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</si>
  <si>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</si>
  <si>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</si>
  <si>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</si>
  <si>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</si>
  <si>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</si>
  <si>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</si>
  <si>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</si>
  <si>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</si>
  <si>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</si>
  <si>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</si>
  <si>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</si>
  <si>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</si>
  <si>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</si>
  <si>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</si>
  <si>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</si>
  <si>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</si>
  <si>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</si>
  <si>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</si>
  <si>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</si>
  <si>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</si>
  <si>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</si>
  <si>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</si>
  <si>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</si>
  <si>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</si>
  <si>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</si>
  <si>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</si>
  <si>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</si>
  <si>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</si>
  <si>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</si>
  <si>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</si>
  <si>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</si>
  <si>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</si>
  <si>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</si>
  <si>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</si>
  <si>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</si>
  <si>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</si>
  <si>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</si>
  <si>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</si>
  <si>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</si>
  <si>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</si>
  <si>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</si>
  <si>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</si>
  <si>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</si>
  <si>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</si>
  <si>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</si>
  <si>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</si>
  <si>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</si>
  <si>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</si>
  <si>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</si>
  <si>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</si>
  <si>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</si>
  <si>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</si>
  <si>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</si>
  <si>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</si>
  <si>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</si>
  <si>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</si>
  <si>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</si>
  <si>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</si>
  <si>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</si>
  <si>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</si>
  <si>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</si>
  <si>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</si>
  <si>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</si>
  <si>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</si>
  <si>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</si>
  <si>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</si>
  <si>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</si>
  <si>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</si>
  <si>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</si>
  <si>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</si>
  <si>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</si>
  <si>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</si>
  <si>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</si>
  <si>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</si>
  <si>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</si>
  <si>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</si>
  <si>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</si>
  <si>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</si>
  <si>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</si>
  <si>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</si>
  <si>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</si>
  <si>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</si>
  <si>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</si>
  <si>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</si>
  <si>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</si>
  <si>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</si>
  <si>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</si>
  <si>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</si>
  <si>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</si>
  <si>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</si>
  <si>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</si>
  <si>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</si>
  <si>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</si>
  <si>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</si>
  <si>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</si>
  <si>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</si>
  <si>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</si>
  <si>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</si>
  <si>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</si>
  <si>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</si>
  <si>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</si>
  <si>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</si>
  <si>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</si>
  <si>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</si>
  <si>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</si>
  <si>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</si>
  <si>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</si>
  <si>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</si>
  <si>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</si>
  <si>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</si>
  <si>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</si>
  <si>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</si>
  <si>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</si>
  <si>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</si>
  <si>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</si>
  <si>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</si>
  <si>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</si>
  <si>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</si>
  <si>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</si>
  <si>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</si>
  <si>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</si>
  <si>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</si>
  <si>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</si>
  <si>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</si>
  <si>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</si>
  <si>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</si>
  <si>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</si>
  <si>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</si>
  <si>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</si>
  <si>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</si>
  <si>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</si>
  <si>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</si>
  <si>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</si>
  <si>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</si>
  <si>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</si>
  <si>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</si>
  <si>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</si>
  <si>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</si>
  <si>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</si>
  <si>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</si>
  <si>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</si>
  <si>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</si>
  <si>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</si>
  <si>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</si>
  <si>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</si>
  <si>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</si>
  <si>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</si>
  <si>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</si>
  <si>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</si>
  <si>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</si>
  <si>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</si>
  <si>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</si>
  <si>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</si>
  <si>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</si>
  <si>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</si>
  <si>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</si>
  <si>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</si>
  <si>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</si>
  <si>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</si>
  <si>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</si>
  <si>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</si>
  <si>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</si>
  <si>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</si>
  <si>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</si>
  <si>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</si>
  <si>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</si>
  <si>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</si>
  <si>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</si>
  <si>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</si>
  <si>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</si>
  <si>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</si>
  <si>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</si>
  <si>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</si>
  <si>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</si>
  <si>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</si>
  <si>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</si>
  <si>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</si>
  <si>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</si>
  <si>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</si>
  <si>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</si>
  <si>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</si>
  <si>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</si>
  <si>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</si>
  <si>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</si>
  <si>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</si>
  <si>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</si>
  <si>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</si>
  <si>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</si>
  <si>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</si>
  <si>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</si>
  <si>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</si>
  <si>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</si>
  <si>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</si>
  <si>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</si>
  <si>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</si>
  <si>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</si>
  <si>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</si>
  <si>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</si>
  <si>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</si>
  <si>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</si>
  <si>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</si>
  <si>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</si>
  <si>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</si>
  <si>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</si>
  <si>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</si>
  <si>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</si>
  <si>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</si>
  <si>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</si>
  <si>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</si>
  <si>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</si>
  <si>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</si>
  <si>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</si>
  <si>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</si>
  <si>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</si>
  <si>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</si>
  <si>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</si>
  <si>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</si>
  <si>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</si>
  <si>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</si>
  <si>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</si>
  <si>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</si>
  <si>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</si>
  <si>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</si>
  <si>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</si>
  <si>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</si>
  <si>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</si>
  <si>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</si>
  <si>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</si>
  <si>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</si>
  <si>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</si>
  <si>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</si>
  <si>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</si>
  <si>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</si>
  <si>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</si>
  <si>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</si>
  <si>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</si>
  <si>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</si>
  <si>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</si>
  <si>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</si>
  <si>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</si>
  <si>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</si>
  <si>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</si>
  <si>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</si>
  <si>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</si>
  <si>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</si>
  <si>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</si>
  <si>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</si>
  <si>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</si>
  <si>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</si>
  <si>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</si>
  <si>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</si>
  <si>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</si>
  <si>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</si>
  <si>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</si>
  <si>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</si>
  <si>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</si>
  <si>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</si>
  <si>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</si>
  <si>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</si>
  <si>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</si>
  <si>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</si>
  <si>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</si>
  <si>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</si>
  <si>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</si>
  <si>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</si>
  <si>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</si>
  <si>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</si>
  <si>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</si>
  <si>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</si>
  <si>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</si>
  <si>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</si>
  <si>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</si>
  <si>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</si>
  <si>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</si>
  <si>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</si>
  <si>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</si>
  <si>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</si>
  <si>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</si>
  <si>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</si>
  <si>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</si>
  <si>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</si>
  <si>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</si>
  <si>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</si>
  <si>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</si>
  <si>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</si>
  <si>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</si>
  <si>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</si>
  <si>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</si>
  <si>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</si>
  <si>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</si>
  <si>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</si>
  <si>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</si>
  <si>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</si>
  <si>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</si>
  <si>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</si>
  <si>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</si>
  <si>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</si>
  <si>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</si>
  <si>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</si>
  <si>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</si>
  <si>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</si>
  <si>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</si>
  <si>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</si>
  <si>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</si>
  <si>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</si>
  <si>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</si>
  <si>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</si>
  <si>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</si>
  <si>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</si>
  <si>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</si>
  <si>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</si>
  <si>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</si>
  <si>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</si>
  <si>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</si>
  <si>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</si>
  <si>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</si>
  <si>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</si>
  <si>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</si>
  <si>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</si>
  <si>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</si>
  <si>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</si>
  <si>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</si>
  <si>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</si>
  <si>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</si>
  <si>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</si>
  <si>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</si>
  <si>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</si>
  <si>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</si>
  <si>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</si>
  <si>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</si>
  <si>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</si>
  <si>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</si>
  <si>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</si>
  <si>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</si>
  <si>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</si>
  <si>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</si>
  <si>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</si>
  <si>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</si>
  <si>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</si>
  <si>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</si>
  <si>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</si>
  <si>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</si>
  <si>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</si>
  <si>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</si>
  <si>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</si>
  <si>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</si>
  <si>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</si>
  <si>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</si>
  <si>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</si>
  <si>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</si>
  <si>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</si>
  <si>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</si>
  <si>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</si>
  <si>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</si>
  <si>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</si>
  <si>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</si>
  <si>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</si>
  <si>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</si>
  <si>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</si>
  <si>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</si>
  <si>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</si>
  <si>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</si>
  <si>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</si>
  <si>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</si>
  <si>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</si>
  <si>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</si>
  <si>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</si>
  <si>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</si>
  <si>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</si>
  <si>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</si>
  <si>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</si>
  <si>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</si>
  <si>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</si>
  <si>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</si>
  <si>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</si>
  <si>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</si>
  <si>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</si>
  <si>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</si>
  <si>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</si>
  <si>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</si>
  <si>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</si>
  <si>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</si>
  <si>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</si>
  <si>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</si>
  <si>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</si>
  <si>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</si>
  <si>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</si>
  <si>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</si>
  <si>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</si>
  <si>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</si>
  <si>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</si>
  <si>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</si>
  <si>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</si>
  <si>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</si>
  <si>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</si>
  <si>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</si>
  <si>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</si>
  <si>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</si>
  <si>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</si>
  <si>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</si>
  <si>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</si>
  <si>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</si>
  <si>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</si>
  <si>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</si>
  <si>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</si>
  <si>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</si>
  <si>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</si>
  <si>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</si>
  <si>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</si>
  <si>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</si>
  <si>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</si>
  <si>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</si>
  <si>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</si>
  <si>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</si>
  <si>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</si>
  <si>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</si>
  <si>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</si>
  <si>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</si>
  <si>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</si>
  <si>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</si>
  <si>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</si>
  <si>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</si>
  <si>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</si>
  <si>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</si>
  <si>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</si>
  <si>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</si>
  <si>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</si>
  <si>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</si>
  <si>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</si>
  <si>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</si>
  <si>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</si>
  <si>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</si>
  <si>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</si>
  <si>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</si>
  <si>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</si>
  <si>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</si>
  <si>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</si>
  <si>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</si>
  <si>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</si>
  <si>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</si>
  <si>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</si>
  <si>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</si>
  <si>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</si>
  <si>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</si>
  <si>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</si>
  <si>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</si>
  <si>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</si>
  <si>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</si>
  <si>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</si>
  <si>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</si>
  <si>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</si>
  <si>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</si>
  <si>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</si>
  <si>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</si>
  <si>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</si>
  <si>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</si>
  <si>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</si>
  <si>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</si>
  <si>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</si>
  <si>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</si>
  <si>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</si>
  <si>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</si>
  <si>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</si>
  <si>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</si>
  <si>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</si>
  <si>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</si>
  <si>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</si>
  <si>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</si>
  <si>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</si>
  <si>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</si>
  <si>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</si>
  <si>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</si>
  <si>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</si>
  <si>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</si>
  <si>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</si>
  <si>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</si>
  <si>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</si>
  <si>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</si>
  <si>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</si>
  <si>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</si>
  <si>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</si>
  <si>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</si>
  <si>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</si>
  <si>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</si>
  <si>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</si>
  <si>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</si>
  <si>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</si>
  <si>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</si>
  <si>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</si>
  <si>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</si>
  <si>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</si>
  <si>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</si>
  <si>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</si>
  <si>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</si>
  <si>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</si>
  <si>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</si>
  <si>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</si>
  <si>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</si>
  <si>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</si>
  <si>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</si>
  <si>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</si>
  <si>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</si>
  <si>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</si>
  <si>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</si>
  <si>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</si>
  <si>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</si>
  <si>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</si>
  <si>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</si>
  <si>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</si>
  <si>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</si>
  <si>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</si>
  <si>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</si>
  <si>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</si>
  <si>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</si>
  <si>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</si>
  <si>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</si>
  <si>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</si>
  <si>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</si>
  <si>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</si>
  <si>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</si>
  <si>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</si>
  <si>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</si>
  <si>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</si>
  <si>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</si>
  <si>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</si>
  <si>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</si>
  <si>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</si>
  <si>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</si>
  <si>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</si>
  <si>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</si>
  <si>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</si>
  <si>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</si>
  <si>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</si>
  <si>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</si>
  <si>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</si>
  <si>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</si>
  <si>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</si>
  <si>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</si>
  <si>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</si>
  <si>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</si>
  <si>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</si>
  <si>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</si>
  <si>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</si>
  <si>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</si>
  <si>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</si>
  <si>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</si>
  <si>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</si>
  <si>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</si>
  <si>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</si>
  <si>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</si>
  <si>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</si>
  <si>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</si>
  <si>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</si>
  <si>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</si>
  <si>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</si>
  <si>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</si>
  <si>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</si>
  <si>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</si>
  <si>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</si>
  <si>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</si>
  <si>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</si>
  <si>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</si>
  <si>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</si>
  <si>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</si>
  <si>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</si>
  <si>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</si>
  <si>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</si>
  <si>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</si>
  <si>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</si>
  <si>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</si>
  <si>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</si>
  <si>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</si>
  <si>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</si>
  <si>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</si>
  <si>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</si>
  <si>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</si>
  <si>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</si>
  <si>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</si>
  <si>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</si>
  <si>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</si>
  <si>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</si>
  <si>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</si>
  <si>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</si>
  <si>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</si>
  <si>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</si>
  <si>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</si>
  <si>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</si>
  <si>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</si>
  <si>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</si>
  <si>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</si>
  <si>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</si>
  <si>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</si>
  <si>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</si>
  <si>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</si>
  <si>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</si>
  <si>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</si>
  <si>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</si>
  <si>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</si>
  <si>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</si>
  <si>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</si>
  <si>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</si>
  <si>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</si>
  <si>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</si>
  <si>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</si>
  <si>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</si>
  <si>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</si>
  <si>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</si>
  <si>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</si>
  <si>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</si>
  <si>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</si>
  <si>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</si>
  <si>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</si>
  <si>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</si>
  <si>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</si>
  <si>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</si>
  <si>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</si>
  <si>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</si>
  <si>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</si>
  <si>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</si>
  <si>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</si>
  <si>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</si>
  <si>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</si>
  <si>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</si>
  <si>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</si>
  <si>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</si>
  <si>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</si>
  <si>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</si>
  <si>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</si>
  <si>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</si>
  <si>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</si>
  <si>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</si>
  <si>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</si>
  <si>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</si>
  <si>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</si>
  <si>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</si>
  <si>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</si>
  <si>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</si>
  <si>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</si>
  <si>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</si>
  <si>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</si>
  <si>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</si>
  <si>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</si>
  <si>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</si>
  <si>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</si>
  <si>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</si>
  <si>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</si>
  <si>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</si>
  <si>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</si>
  <si>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</si>
  <si>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</si>
  <si>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</si>
  <si>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</si>
  <si>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</si>
  <si>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</si>
  <si>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</si>
  <si>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</si>
  <si>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</si>
  <si>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</si>
  <si>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</si>
  <si>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</si>
  <si>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</si>
  <si>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</si>
  <si>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</si>
  <si>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</si>
  <si>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</si>
  <si>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</si>
  <si>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</si>
  <si>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</si>
  <si>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</si>
  <si>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</si>
  <si>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</si>
  <si>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</si>
  <si>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</si>
  <si>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</si>
  <si>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</si>
  <si>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</si>
  <si>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</si>
  <si>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</si>
  <si>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</si>
  <si>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</si>
  <si>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</si>
  <si>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</si>
  <si>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</si>
  <si>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</si>
  <si>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</si>
  <si>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</si>
  <si>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</si>
  <si>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</si>
  <si>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</si>
  <si>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</si>
  <si>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</si>
  <si>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</si>
  <si>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</si>
  <si>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</si>
  <si>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</si>
  <si>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</si>
  <si>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</si>
  <si>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</si>
  <si>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</si>
  <si>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</si>
  <si>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</si>
  <si>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</si>
  <si>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</si>
  <si>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</si>
  <si>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</si>
  <si>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</si>
  <si>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</si>
  <si>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</si>
  <si>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</si>
  <si>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</si>
  <si>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</si>
  <si>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</si>
  <si>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</si>
  <si>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</si>
  <si>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</si>
  <si>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</si>
  <si>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</si>
  <si>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</si>
  <si>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</si>
  <si>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</si>
  <si>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</si>
  <si>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</si>
  <si>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</si>
  <si>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</si>
  <si>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</si>
  <si>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</si>
  <si>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</si>
  <si>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</si>
  <si>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</si>
  <si>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</si>
  <si>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</si>
  <si>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</si>
  <si>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</si>
  <si>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</si>
  <si>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</si>
  <si>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</si>
  <si>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</si>
  <si>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</si>
  <si>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</si>
  <si>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</si>
  <si>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</si>
  <si>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</si>
  <si>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</si>
  <si>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</si>
  <si>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</si>
  <si>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</si>
  <si>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</si>
  <si>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</si>
  <si>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</si>
  <si>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</si>
  <si>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</si>
  <si>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</si>
  <si>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</si>
  <si>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</si>
  <si>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</si>
  <si>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</si>
  <si>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</si>
  <si>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</si>
  <si>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</si>
  <si>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</si>
  <si>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</si>
  <si>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</si>
  <si>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</si>
  <si>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</si>
  <si>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</si>
  <si>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</si>
  <si>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</si>
  <si>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</si>
  <si>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</si>
  <si>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</si>
  <si>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</si>
  <si>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</si>
  <si>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</si>
  <si>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</si>
  <si>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</si>
  <si>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</si>
  <si>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</si>
  <si>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</si>
  <si>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</si>
  <si>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</si>
  <si>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</si>
  <si>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</si>
  <si>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</si>
  <si>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</si>
  <si>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</si>
  <si>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</si>
  <si>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</si>
  <si>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</si>
  <si>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</si>
  <si>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</si>
  <si>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</si>
  <si>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</si>
  <si>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</si>
  <si>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</si>
  <si>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</si>
  <si>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</si>
  <si>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</si>
  <si>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</si>
  <si>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</si>
  <si>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</si>
  <si>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</si>
  <si>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</si>
  <si>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</si>
  <si>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</si>
  <si>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</si>
  <si>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</si>
  <si>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</si>
  <si>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</si>
  <si>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</si>
  <si>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</si>
  <si>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</si>
  <si>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</si>
  <si>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</si>
  <si>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</si>
  <si>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</si>
  <si>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</si>
  <si>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</si>
  <si>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</si>
  <si>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</si>
  <si>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</si>
  <si>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</si>
  <si>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</si>
  <si>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</si>
  <si>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</si>
  <si>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</si>
  <si>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</si>
  <si>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</si>
  <si>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</si>
  <si>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</si>
  <si>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</si>
  <si>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</si>
  <si>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</si>
  <si>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</si>
  <si>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</si>
  <si>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</si>
  <si>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</si>
  <si>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</si>
  <si>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</si>
  <si>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</si>
  <si>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</si>
  <si>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</si>
  <si>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</si>
  <si>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</si>
  <si>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</si>
  <si>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</si>
  <si>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</si>
  <si>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</si>
  <si>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</si>
  <si>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</si>
  <si>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</si>
  <si>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</si>
  <si>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</si>
  <si>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</si>
  <si>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</si>
  <si>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</si>
  <si>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</si>
  <si>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</si>
  <si>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</si>
  <si>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</si>
  <si>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</si>
  <si>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</si>
  <si>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</si>
  <si>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</si>
  <si>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</si>
  <si>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</si>
  <si>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</si>
  <si>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</si>
  <si>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</si>
  <si>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</si>
  <si>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</si>
  <si>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</si>
  <si>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</si>
  <si>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</si>
  <si>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</si>
  <si>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</si>
  <si>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</si>
  <si>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</si>
  <si>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</si>
  <si>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</si>
  <si>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</si>
  <si>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</si>
  <si>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</si>
  <si>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</si>
  <si>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</si>
  <si>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</si>
  <si>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</si>
  <si>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</si>
  <si>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</si>
  <si>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</si>
  <si>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</si>
  <si>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</si>
  <si>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</si>
  <si>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</si>
  <si>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</si>
  <si>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</si>
  <si>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</si>
  <si>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</si>
  <si>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</si>
  <si>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</si>
  <si>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</si>
  <si>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</si>
  <si>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</si>
  <si>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</si>
  <si>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</si>
  <si>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</si>
  <si>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</si>
  <si>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</si>
  <si>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</si>
  <si>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</si>
  <si>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</si>
  <si>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</si>
  <si>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</si>
  <si>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</si>
  <si>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</si>
  <si>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</si>
  <si>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</si>
  <si>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</si>
  <si>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</si>
  <si>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</si>
  <si>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</si>
  <si>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</si>
  <si>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</si>
  <si>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</si>
  <si>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</si>
  <si>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</si>
  <si>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</si>
  <si>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</si>
  <si>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</si>
  <si>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</si>
  <si>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</si>
  <si>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</si>
  <si>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</si>
  <si>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</si>
  <si>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</si>
  <si>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</si>
  <si>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</si>
  <si>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</si>
  <si>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</si>
  <si>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</si>
  <si>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</si>
  <si>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</si>
  <si>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</si>
  <si>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</si>
  <si>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</si>
  <si>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</si>
  <si>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</si>
  <si>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</si>
  <si>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</si>
  <si>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</si>
  <si>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</si>
  <si>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</si>
  <si>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</si>
  <si>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</si>
  <si>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</si>
  <si>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</si>
  <si>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</si>
  <si>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</si>
  <si>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</si>
  <si>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</si>
  <si>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</si>
  <si>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</si>
  <si>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</si>
  <si>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</si>
  <si>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</si>
  <si>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</si>
  <si>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</si>
  <si>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</si>
  <si>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</si>
  <si>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</si>
  <si>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</si>
  <si>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</si>
  <si>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</si>
  <si>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</si>
  <si>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</si>
  <si>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</si>
  <si>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</si>
  <si>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</si>
  <si>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</si>
  <si>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</si>
  <si>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</si>
  <si>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</si>
  <si>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</si>
  <si>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</si>
  <si>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</si>
  <si>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</si>
  <si>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</si>
  <si>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</si>
  <si>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</si>
  <si>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</si>
  <si>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</si>
  <si>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</si>
  <si>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</si>
  <si>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</si>
  <si>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</si>
  <si>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</si>
  <si>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</si>
  <si>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</si>
  <si>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</si>
  <si>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</si>
  <si>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</si>
  <si>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</si>
  <si>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</si>
  <si>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</si>
  <si>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</si>
  <si>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</si>
  <si>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</si>
  <si>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</si>
  <si>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</si>
  <si>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</si>
  <si>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</si>
  <si>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</si>
  <si>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</si>
  <si>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</si>
  <si>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</si>
  <si>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</si>
  <si>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</si>
  <si>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</si>
  <si>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</si>
  <si>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</si>
  <si>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</si>
  <si>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</si>
  <si>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</si>
  <si>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</si>
  <si>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</si>
  <si>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</si>
  <si>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</si>
  <si>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</si>
  <si>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</si>
  <si>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</si>
  <si>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</si>
  <si>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</si>
  <si>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</si>
  <si>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</si>
  <si>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</si>
  <si>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</si>
  <si>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</si>
  <si>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</si>
  <si>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</si>
  <si>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</si>
  <si>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</si>
  <si>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</si>
  <si>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</si>
  <si>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</si>
  <si>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</si>
  <si>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</si>
  <si>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</si>
  <si>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</si>
  <si>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</si>
  <si>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</si>
  <si>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</si>
  <si>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</si>
  <si>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</si>
  <si>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</si>
  <si>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</si>
  <si>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</si>
  <si>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</si>
  <si>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</si>
  <si>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</si>
  <si>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</si>
  <si>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</si>
  <si>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</si>
  <si>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</si>
  <si>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</si>
  <si>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</si>
  <si>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</si>
  <si>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</si>
  <si>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</si>
  <si>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</si>
  <si>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</si>
  <si>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</si>
  <si>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</si>
  <si>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</si>
  <si>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</si>
  <si>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</si>
  <si>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</si>
  <si>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</si>
  <si>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</si>
  <si>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</si>
  <si>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</si>
  <si>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</si>
  <si>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</si>
  <si>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</si>
  <si>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</si>
  <si>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</si>
  <si>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</si>
  <si>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</si>
  <si>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</si>
  <si>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</si>
  <si>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</si>
  <si>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</si>
  <si>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</si>
  <si>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</si>
  <si>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</si>
  <si>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</si>
  <si>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</si>
  <si>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</si>
  <si>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</si>
  <si>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</si>
  <si>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</si>
  <si>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</si>
  <si>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</si>
  <si>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</si>
  <si>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</si>
  <si>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</si>
  <si>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</si>
  <si>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</si>
  <si>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</si>
  <si>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</si>
  <si>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</si>
  <si>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</si>
  <si>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</si>
  <si>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</si>
  <si>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</si>
  <si>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</si>
  <si>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</si>
  <si>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</si>
  <si>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</si>
  <si>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</si>
  <si>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</si>
  <si>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</si>
  <si>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</si>
  <si>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</si>
  <si>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</si>
  <si>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</si>
  <si>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</si>
  <si>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</si>
  <si>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</si>
  <si>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</si>
  <si>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</si>
  <si>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</si>
  <si>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</si>
  <si>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</si>
  <si>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</si>
  <si>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</si>
  <si>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</si>
  <si>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</si>
  <si>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</si>
  <si>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</si>
  <si>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</si>
  <si>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</si>
  <si>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</si>
  <si>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</si>
  <si>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</si>
  <si>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</si>
  <si>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</si>
  <si>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</si>
  <si>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</si>
  <si>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</si>
  <si>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</si>
  <si>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</si>
  <si>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</si>
  <si>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</si>
  <si>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</si>
  <si>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</si>
  <si>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</si>
  <si>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</si>
  <si>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</si>
  <si>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</si>
  <si>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</si>
  <si>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</si>
  <si>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</si>
  <si>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</si>
  <si>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</si>
  <si>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</si>
  <si>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</si>
  <si>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</si>
  <si>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</si>
  <si>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</si>
  <si>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</si>
  <si>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</si>
  <si>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</si>
  <si>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</si>
  <si>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</si>
  <si>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</si>
  <si>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</si>
  <si>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</si>
  <si>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</si>
  <si>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</si>
  <si>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</si>
  <si>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</si>
  <si>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</si>
  <si>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</si>
  <si>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</si>
  <si>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</si>
  <si>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</si>
  <si>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</si>
  <si>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</si>
  <si>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</si>
  <si>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</si>
  <si>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</si>
  <si>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</si>
  <si>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</si>
  <si>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</si>
  <si>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</si>
  <si>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</si>
  <si>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</si>
  <si>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</si>
  <si>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</si>
  <si>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</si>
  <si>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</si>
  <si>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</si>
  <si>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</si>
  <si>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</si>
  <si>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</si>
  <si>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</si>
  <si>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</si>
  <si>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</si>
  <si>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</si>
  <si>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</si>
  <si>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</si>
  <si>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</si>
  <si>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</si>
  <si>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</si>
  <si>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</si>
  <si>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</si>
  <si>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</si>
  <si>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</si>
  <si>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</si>
  <si>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</si>
  <si>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</si>
  <si>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</si>
  <si>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</si>
  <si>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</si>
  <si>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</si>
  <si>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</si>
  <si>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</si>
  <si>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</si>
  <si>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</si>
  <si>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</si>
  <si>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</si>
  <si>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</si>
  <si>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</si>
  <si>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</si>
  <si>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</si>
  <si>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</si>
  <si>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</si>
  <si>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</si>
  <si>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</si>
  <si>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</si>
  <si>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</si>
  <si>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</si>
  <si>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</si>
  <si>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</si>
  <si>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</si>
  <si>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</si>
  <si>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</si>
  <si>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</si>
  <si>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</si>
  <si>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</si>
  <si>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</si>
  <si>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</si>
  <si>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</si>
  <si>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</si>
  <si>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</si>
  <si>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</si>
  <si>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</si>
  <si>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</si>
  <si>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</si>
  <si>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</si>
  <si>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</si>
  <si>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</si>
  <si>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</si>
  <si>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</si>
  <si>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</si>
  <si>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</si>
  <si>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</si>
  <si>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</si>
  <si>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</si>
  <si>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</si>
  <si>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</si>
  <si>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</si>
  <si>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</si>
  <si>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</si>
  <si>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</si>
  <si>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</si>
  <si>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</si>
  <si>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</si>
  <si>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</si>
  <si>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</si>
  <si>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</si>
  <si>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</si>
  <si>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</si>
  <si>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</si>
  <si>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</si>
  <si>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</si>
  <si>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</si>
  <si>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</si>
  <si>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</si>
  <si>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</si>
  <si>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</si>
  <si>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</si>
  <si>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</si>
  <si>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</si>
  <si>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</si>
  <si>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</si>
  <si>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</si>
  <si>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</si>
  <si>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</si>
  <si>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</si>
  <si>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</si>
  <si>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</si>
  <si>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</si>
  <si>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</si>
  <si>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</si>
  <si>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</si>
  <si>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</si>
  <si>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</si>
  <si>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</si>
  <si>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</si>
  <si>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</si>
  <si>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</si>
  <si>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</si>
  <si>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</si>
  <si>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</si>
  <si>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</si>
  <si>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</si>
  <si>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</si>
  <si>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</si>
  <si>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</si>
  <si>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</si>
  <si>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</si>
  <si>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</si>
  <si>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</si>
  <si>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</si>
  <si>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</si>
  <si>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</si>
  <si>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</si>
  <si>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</si>
  <si>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</si>
  <si>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</si>
  <si>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</si>
  <si>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</si>
  <si>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</si>
  <si>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</si>
  <si>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</si>
  <si>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</si>
  <si>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</si>
  <si>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</si>
  <si>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</si>
  <si>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</si>
  <si>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</si>
  <si>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</si>
  <si>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</si>
  <si>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</si>
  <si>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</si>
  <si>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</si>
  <si>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</si>
  <si>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</si>
  <si>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</si>
  <si>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</si>
  <si>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</si>
  <si>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</si>
  <si>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</si>
  <si>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</si>
  <si>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</si>
  <si>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</si>
  <si>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</si>
  <si>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</si>
  <si>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</si>
  <si>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</si>
  <si>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</si>
  <si>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</si>
  <si>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</si>
  <si>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</si>
  <si>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</si>
  <si>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</si>
  <si>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</si>
  <si>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</si>
  <si>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</si>
  <si>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</si>
  <si>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</si>
  <si>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</si>
  <si>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</si>
  <si>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</si>
  <si>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</si>
  <si>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</si>
  <si>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</si>
  <si>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</si>
  <si>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</si>
  <si>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</si>
  <si>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</si>
  <si>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</si>
  <si>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</si>
  <si>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</si>
  <si>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</si>
  <si>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</si>
  <si>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</si>
  <si>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</si>
  <si>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</si>
  <si>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</si>
  <si>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</si>
  <si>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</si>
  <si>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</si>
  <si>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</si>
  <si>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</si>
  <si>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</si>
  <si>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</si>
  <si>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</si>
  <si>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</si>
  <si>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</si>
  <si>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</si>
  <si>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</si>
  <si>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</si>
  <si>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</si>
  <si>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</si>
  <si>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</si>
  <si>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</si>
  <si>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</si>
  <si>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</si>
  <si>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</si>
  <si>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</si>
  <si>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</si>
  <si>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</si>
  <si>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</si>
  <si>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</si>
  <si>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</si>
  <si>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</si>
  <si>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</si>
  <si>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</si>
  <si>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</si>
  <si>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</si>
  <si>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</si>
  <si>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</si>
  <si>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</si>
  <si>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</si>
  <si>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</si>
  <si>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</si>
  <si>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</si>
  <si>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</si>
  <si>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</si>
  <si>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</si>
  <si>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</si>
  <si>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</si>
  <si>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</si>
  <si>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</si>
  <si>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</si>
  <si>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</si>
  <si>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</si>
  <si>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</si>
  <si>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</si>
  <si>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</si>
  <si>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</si>
  <si>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</si>
  <si>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</si>
  <si>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</si>
  <si>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</si>
  <si>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</si>
  <si>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</si>
  <si>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</si>
  <si>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</si>
  <si>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</si>
  <si>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</si>
  <si>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</si>
  <si>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</si>
  <si>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</si>
  <si>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</si>
  <si>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</si>
  <si>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</si>
  <si>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</si>
  <si>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</si>
  <si>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</si>
  <si>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</si>
  <si>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</si>
  <si>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</si>
  <si>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</si>
  <si>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</si>
  <si>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</si>
  <si>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</si>
  <si>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</si>
  <si>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</si>
  <si>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</si>
  <si>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</si>
  <si>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</si>
  <si>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</si>
  <si>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</si>
  <si>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</si>
  <si>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</si>
  <si>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</si>
  <si>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</si>
  <si>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</si>
  <si>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</si>
  <si>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</si>
  <si>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</si>
  <si>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</si>
  <si>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</si>
  <si>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</si>
  <si>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</si>
  <si>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</si>
  <si>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</si>
  <si>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</si>
  <si>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</si>
  <si>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</si>
  <si>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</si>
  <si>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</si>
  <si>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</si>
  <si>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</si>
  <si>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</si>
  <si>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</si>
  <si>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</si>
  <si>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</si>
  <si>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</si>
  <si>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</si>
  <si>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</si>
  <si>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</si>
  <si>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</si>
  <si>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</si>
  <si>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</si>
  <si>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</si>
  <si>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</si>
  <si>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</si>
  <si>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</si>
  <si>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</si>
  <si>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</si>
  <si>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</si>
  <si>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</si>
  <si>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</si>
  <si>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</si>
  <si>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</si>
  <si>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</si>
  <si>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</si>
  <si>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</si>
  <si>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</si>
  <si>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</si>
  <si>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</si>
  <si>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</si>
  <si>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</si>
  <si>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</si>
  <si>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</si>
  <si>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</si>
  <si>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</si>
  <si>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</si>
  <si>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</si>
  <si>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</si>
  <si>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</si>
  <si>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</si>
  <si>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</si>
  <si>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</si>
  <si>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</si>
  <si>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</si>
  <si>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</si>
  <si>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</si>
  <si>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</si>
  <si>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</si>
  <si>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</si>
  <si>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</si>
  <si>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</si>
  <si>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</si>
  <si>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</si>
  <si>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</si>
  <si>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</si>
  <si>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</si>
  <si>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</si>
  <si>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</si>
  <si>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</si>
  <si>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</si>
  <si>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</si>
  <si>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</si>
  <si>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</si>
  <si>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</si>
  <si>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</si>
  <si>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</si>
  <si>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</si>
  <si>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</si>
  <si>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</si>
  <si>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</si>
  <si>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</si>
  <si>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</si>
  <si>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</si>
  <si>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</si>
  <si>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</si>
  <si>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</si>
  <si>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</si>
  <si>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</si>
  <si>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</si>
  <si>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</si>
  <si>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</si>
  <si>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</si>
  <si>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</si>
  <si>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</si>
  <si>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</si>
  <si>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</si>
  <si>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</si>
  <si>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</si>
  <si>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</si>
  <si>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</si>
  <si>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</si>
  <si>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</si>
  <si>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</si>
  <si>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</si>
  <si>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</si>
  <si>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</si>
  <si>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</si>
  <si>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</si>
  <si>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</si>
  <si>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</si>
  <si>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</si>
  <si>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</si>
  <si>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</si>
  <si>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</si>
  <si>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</si>
  <si>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</si>
  <si>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</si>
  <si>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</si>
  <si>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</si>
  <si>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</si>
  <si>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</si>
  <si>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</si>
  <si>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</si>
  <si>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</si>
  <si>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</si>
  <si>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</si>
  <si>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</si>
  <si>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</si>
  <si>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</si>
  <si>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</si>
  <si>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</si>
  <si>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</si>
  <si>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</si>
  <si>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</si>
  <si>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</si>
  <si>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</si>
  <si>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</si>
  <si>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</si>
  <si>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</si>
  <si>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</si>
  <si>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</si>
  <si>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</si>
  <si>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</si>
  <si>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</si>
  <si>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</si>
  <si>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</si>
  <si>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</si>
  <si>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</si>
  <si>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</si>
  <si>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</si>
  <si>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</si>
  <si>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</si>
  <si>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</si>
  <si>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</si>
  <si>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</si>
  <si>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</si>
  <si>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</si>
  <si>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</si>
  <si>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</si>
  <si>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</si>
  <si>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</si>
  <si>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</si>
  <si>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</si>
  <si>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</si>
  <si>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</si>
  <si>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</si>
  <si>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</si>
  <si>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</si>
  <si>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</si>
  <si>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</si>
  <si>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</si>
  <si>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</si>
  <si>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</si>
  <si>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</si>
  <si>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</si>
  <si>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</si>
  <si>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</si>
  <si>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</si>
  <si>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</si>
  <si>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</si>
  <si>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</si>
  <si>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</si>
  <si>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</si>
  <si>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</si>
  <si>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</si>
  <si>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</si>
  <si>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</si>
  <si>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</si>
  <si>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</si>
  <si>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</si>
  <si>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</si>
  <si>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</si>
  <si>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</si>
  <si>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</si>
  <si>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</si>
  <si>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</si>
  <si>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</si>
  <si>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</si>
  <si>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</si>
  <si>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</si>
  <si>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</si>
  <si>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</si>
  <si>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</si>
  <si>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</si>
  <si>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</si>
  <si>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</si>
  <si>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</si>
  <si>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</si>
  <si>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</si>
  <si>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</si>
  <si>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</si>
  <si>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</si>
  <si>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</si>
  <si>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</si>
  <si>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</si>
  <si>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</si>
  <si>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</si>
  <si>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</si>
  <si>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</si>
  <si>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</si>
  <si>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</si>
  <si>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</si>
  <si>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</si>
  <si>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</si>
  <si>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</si>
  <si>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</si>
  <si>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</si>
  <si>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</si>
  <si>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</si>
  <si>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</si>
  <si>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</si>
  <si>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</si>
  <si>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</si>
  <si>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</si>
  <si>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</si>
  <si>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</si>
  <si>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</si>
  <si>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</si>
  <si>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</si>
  <si>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</si>
  <si>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</si>
  <si>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</si>
  <si>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</si>
  <si>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</si>
  <si>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</si>
  <si>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</si>
  <si>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</si>
  <si>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</si>
  <si>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</si>
  <si>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</si>
  <si>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</si>
  <si>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</si>
  <si>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</si>
  <si>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</si>
  <si>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</si>
  <si>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</si>
  <si>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</si>
  <si>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</si>
  <si>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</si>
  <si>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</si>
  <si>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</si>
  <si>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</si>
  <si>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</si>
  <si>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</si>
  <si>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</si>
  <si>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</si>
  <si>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</si>
  <si>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</si>
  <si>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</si>
  <si>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</si>
  <si>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</si>
  <si>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</si>
  <si>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</si>
  <si>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</si>
  <si>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</si>
  <si>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</si>
  <si>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</si>
  <si>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</si>
  <si>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</si>
  <si>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</si>
  <si>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</si>
  <si>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</si>
  <si>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</si>
  <si>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</si>
  <si>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</si>
  <si>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</si>
  <si>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</si>
  <si>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</si>
  <si>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</si>
  <si>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</si>
  <si>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</si>
  <si>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</si>
  <si>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</si>
  <si>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</si>
  <si>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</si>
  <si>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</si>
  <si>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</si>
  <si>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</si>
  <si>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</si>
  <si>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</si>
  <si>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</si>
  <si>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</si>
  <si>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</si>
  <si>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</si>
  <si>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</si>
  <si>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</si>
  <si>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</si>
  <si>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</si>
  <si>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</si>
  <si>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</si>
  <si>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</si>
  <si>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</si>
  <si>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</si>
  <si>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</si>
  <si>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</si>
  <si>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</si>
  <si>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</si>
  <si>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</si>
  <si>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</si>
  <si>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</si>
  <si>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</si>
  <si>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</si>
  <si>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</si>
  <si>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</si>
  <si>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</si>
  <si>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</si>
  <si>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</si>
  <si>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</si>
  <si>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</si>
  <si>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</si>
  <si>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</si>
  <si>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</si>
  <si>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</si>
  <si>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</si>
  <si>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</si>
  <si>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</si>
  <si>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</si>
  <si>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</si>
  <si>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</si>
  <si>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</si>
  <si>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</si>
  <si>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</si>
  <si>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</si>
  <si>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</si>
  <si>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</si>
  <si>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</si>
  <si>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</si>
  <si>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</si>
  <si>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</si>
  <si>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</si>
  <si>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</si>
  <si>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</si>
  <si>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</si>
  <si>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</si>
  <si>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</si>
  <si>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</si>
  <si>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</si>
  <si>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</si>
  <si>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</si>
  <si>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</si>
  <si>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</si>
  <si>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</si>
  <si>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</si>
  <si>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</si>
  <si>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</si>
  <si>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</si>
  <si>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</si>
  <si>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</si>
  <si>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</si>
  <si>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</si>
  <si>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</si>
  <si>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</si>
  <si>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</si>
  <si>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</si>
  <si>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</si>
  <si>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</si>
  <si>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</si>
  <si>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</si>
  <si>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</si>
  <si>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</si>
  <si>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</si>
  <si>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</si>
  <si>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</si>
  <si>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</si>
  <si>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</si>
  <si>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</si>
  <si>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</si>
  <si>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</si>
  <si>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</si>
  <si>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</si>
  <si>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</si>
  <si>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</si>
  <si>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</si>
  <si>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</si>
  <si>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</si>
  <si>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</si>
  <si>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</si>
  <si>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</si>
  <si>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</si>
  <si>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</si>
  <si>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</si>
  <si>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</si>
  <si>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</si>
  <si>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</si>
  <si>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</si>
  <si>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</si>
  <si>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</si>
  <si>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</si>
  <si>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</si>
  <si>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</si>
  <si>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</si>
  <si>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</si>
  <si>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</si>
  <si>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</si>
  <si>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</si>
  <si>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</si>
  <si>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</si>
  <si>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</si>
  <si>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</si>
  <si>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</si>
  <si>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</si>
  <si>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</si>
  <si>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</si>
  <si>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</si>
  <si>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</si>
  <si>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</si>
  <si>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</si>
  <si>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</si>
  <si>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</si>
  <si>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</si>
  <si>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</si>
  <si>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</si>
  <si>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</si>
  <si>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</si>
  <si>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</si>
  <si>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</si>
  <si>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</si>
  <si>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</si>
  <si>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</si>
  <si>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</si>
  <si>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</si>
  <si>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</si>
  <si>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</si>
  <si>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</si>
  <si>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</si>
  <si>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</si>
  <si>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</si>
  <si>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</si>
  <si>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</si>
  <si>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</si>
  <si>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</si>
  <si>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</si>
  <si>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</si>
  <si>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</si>
  <si>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</si>
  <si>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</si>
  <si>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</si>
  <si>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</si>
  <si>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</si>
  <si>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</si>
  <si>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</si>
  <si>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</si>
  <si>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</si>
  <si>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</si>
  <si>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</si>
  <si>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</si>
  <si>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</si>
  <si>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</si>
  <si>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</si>
  <si>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</si>
  <si>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</si>
  <si>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</si>
  <si>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</si>
  <si>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</si>
  <si>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</si>
  <si>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</si>
  <si>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</si>
  <si>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</si>
  <si>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</si>
  <si>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</si>
  <si>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</si>
  <si>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</si>
  <si>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</si>
  <si>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</si>
  <si>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</si>
  <si>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</si>
  <si>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</si>
  <si>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</si>
  <si>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</si>
  <si>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</si>
  <si>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</si>
  <si>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</si>
  <si>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</si>
  <si>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</si>
  <si>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</si>
  <si>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</si>
  <si>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</si>
  <si>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</si>
  <si>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</si>
  <si>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</si>
  <si>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</si>
  <si>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</si>
  <si>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</si>
  <si>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</si>
  <si>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</si>
  <si>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</si>
  <si>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</si>
  <si>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</si>
  <si>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</si>
  <si>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</si>
  <si>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</si>
  <si>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</si>
  <si>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</si>
  <si>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</si>
  <si>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</si>
  <si>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</si>
  <si>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</si>
  <si>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</si>
  <si>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</si>
  <si>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</si>
  <si>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</si>
  <si>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</si>
  <si>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</si>
  <si>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</si>
  <si>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</si>
  <si>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</si>
  <si>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</si>
  <si>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</si>
  <si>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</si>
  <si>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</si>
  <si>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</si>
  <si>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</si>
  <si>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</si>
  <si>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</si>
  <si>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</si>
  <si>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</si>
  <si>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</si>
  <si>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</si>
  <si>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</si>
  <si>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</si>
  <si>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</si>
  <si>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</si>
  <si>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</si>
  <si>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</si>
  <si>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</si>
  <si>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</si>
  <si>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</si>
  <si>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</si>
  <si>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</si>
  <si>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</si>
  <si>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</si>
  <si>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</si>
  <si>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</si>
  <si>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</si>
  <si>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</si>
  <si>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</si>
  <si>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</si>
  <si>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</si>
  <si>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</si>
  <si>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</si>
  <si>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</si>
  <si>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</si>
  <si>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</si>
  <si>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</si>
  <si>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</si>
  <si>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</si>
  <si>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</si>
  <si>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</si>
  <si>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</si>
  <si>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</si>
  <si>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</si>
  <si>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</si>
  <si>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</si>
  <si>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</si>
  <si>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</si>
  <si>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</si>
  <si>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</si>
  <si>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</si>
  <si>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</si>
  <si>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</si>
  <si>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</si>
  <si>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</si>
  <si>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</si>
  <si>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</si>
  <si>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</si>
  <si>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</si>
  <si>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</si>
  <si>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</si>
  <si>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</si>
  <si>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</si>
  <si>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</si>
  <si>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</si>
  <si>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</si>
  <si>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</si>
  <si>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</si>
  <si>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</si>
  <si>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</si>
  <si>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</si>
  <si>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</si>
  <si>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</si>
  <si>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</si>
  <si>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</si>
  <si>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</si>
  <si>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</si>
  <si>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</si>
  <si>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</si>
  <si>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</si>
  <si>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</si>
  <si>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</si>
  <si>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</si>
  <si>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</si>
  <si>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</si>
  <si>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</si>
  <si>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</si>
  <si>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</si>
  <si>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</si>
  <si>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</si>
  <si>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</si>
  <si>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</si>
  <si>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</si>
  <si>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</si>
  <si>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</si>
  <si>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</si>
  <si>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</si>
  <si>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</si>
  <si>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</si>
  <si>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</si>
  <si>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</si>
  <si>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</si>
  <si>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</si>
  <si>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</si>
  <si>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</si>
  <si>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</si>
  <si>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</si>
  <si>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</si>
  <si>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</si>
  <si>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</si>
  <si>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</si>
  <si>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</si>
  <si>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</si>
  <si>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</si>
  <si>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</si>
  <si>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</si>
  <si>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</si>
  <si>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</si>
  <si>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</si>
  <si>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</si>
  <si>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</si>
  <si>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</si>
  <si>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</si>
  <si>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</si>
  <si>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</si>
  <si>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</si>
  <si>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</si>
  <si>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</si>
  <si>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</si>
  <si>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</si>
  <si>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</si>
  <si>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</si>
  <si>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</si>
  <si>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</si>
  <si>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</si>
  <si>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</si>
  <si>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</si>
  <si>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</si>
  <si>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</si>
  <si>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</si>
  <si>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</si>
  <si>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</si>
  <si>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</si>
  <si>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</si>
  <si>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</si>
  <si>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</si>
  <si>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</si>
  <si>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</si>
  <si>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</si>
  <si>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</si>
  <si>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</si>
  <si>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</si>
  <si>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</si>
  <si>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</si>
  <si>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</si>
  <si>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</si>
  <si>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</si>
  <si>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</si>
  <si>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</si>
  <si>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</si>
  <si>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</si>
  <si>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</si>
  <si>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</si>
  <si>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</si>
  <si>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</si>
  <si>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</si>
  <si>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</si>
  <si>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</si>
  <si>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</si>
  <si>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</si>
  <si>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</si>
  <si>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</si>
  <si>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</si>
  <si>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</si>
  <si>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</si>
  <si>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</si>
  <si>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</si>
  <si>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</si>
  <si>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</si>
  <si>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</si>
  <si>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</si>
  <si>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</si>
  <si>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</si>
  <si>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</si>
  <si>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</si>
  <si>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</si>
  <si>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</si>
  <si>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</si>
  <si>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</si>
  <si>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</si>
  <si>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</si>
  <si>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</si>
  <si>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</si>
  <si>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</si>
  <si>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</si>
  <si>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</si>
  <si>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</si>
  <si>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</si>
  <si>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</si>
  <si>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</si>
  <si>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</si>
  <si>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</si>
  <si>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</si>
  <si>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</si>
  <si>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</si>
  <si>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</si>
  <si>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</si>
  <si>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</si>
  <si>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</si>
  <si>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</si>
  <si>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</si>
  <si>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</si>
  <si>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</si>
  <si>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</si>
  <si>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</si>
  <si>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</si>
  <si>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</si>
  <si>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</si>
  <si>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</si>
  <si>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</si>
  <si>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</si>
  <si>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</si>
  <si>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</si>
  <si>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</si>
  <si>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</si>
  <si>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</si>
  <si>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</si>
  <si>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</si>
  <si>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</si>
  <si>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</si>
  <si>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</si>
  <si>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</si>
  <si>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</si>
  <si>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</si>
  <si>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</si>
  <si>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</si>
  <si>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</si>
  <si>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</si>
  <si>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</si>
  <si>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</si>
  <si>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</si>
  <si>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</si>
  <si>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</si>
  <si>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</si>
  <si>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</si>
  <si>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</si>
  <si>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</si>
  <si>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</si>
  <si>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</si>
  <si>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</si>
  <si>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</si>
  <si>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</si>
  <si>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</si>
  <si>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</si>
  <si>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</si>
  <si>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</si>
  <si>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</si>
  <si>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</si>
  <si>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</si>
  <si>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</si>
  <si>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</si>
  <si>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</si>
  <si>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</si>
  <si>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</si>
  <si>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</si>
  <si>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</si>
  <si>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</si>
  <si>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</si>
  <si>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</si>
  <si>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</si>
  <si>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</si>
  <si>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</si>
  <si>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</si>
  <si>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</si>
  <si>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</si>
  <si>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</si>
  <si>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</si>
  <si>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</si>
  <si>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</si>
  <si>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</si>
  <si>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</si>
  <si>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</si>
  <si>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</si>
  <si>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</si>
  <si>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</si>
  <si>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</si>
  <si>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</si>
  <si>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</si>
  <si>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</si>
  <si>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</si>
  <si>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</si>
  <si>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</si>
  <si>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</si>
  <si>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</si>
  <si>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</si>
  <si>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</si>
  <si>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</si>
  <si>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</si>
  <si>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</si>
  <si>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</si>
  <si>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</si>
  <si>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</si>
  <si>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</si>
  <si>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</si>
  <si>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</si>
  <si>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</si>
  <si>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</si>
  <si>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</si>
  <si>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</si>
  <si>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</si>
  <si>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</si>
  <si>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</si>
  <si>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</si>
  <si>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</si>
  <si>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</si>
  <si>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</si>
  <si>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</si>
  <si>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</si>
  <si>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</si>
  <si>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</si>
  <si>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</si>
  <si>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</si>
  <si>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</si>
  <si>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</si>
  <si>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</si>
  <si>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</si>
  <si>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</si>
  <si>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</si>
  <si>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</si>
  <si>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</si>
  <si>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</si>
  <si>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</si>
  <si>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</si>
  <si>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</si>
  <si>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</si>
  <si>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</si>
  <si>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</si>
  <si>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</si>
  <si>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</si>
  <si>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</si>
  <si>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</si>
  <si>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</si>
  <si>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</si>
  <si>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</si>
  <si>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</si>
  <si>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</si>
  <si>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</si>
  <si>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</si>
  <si>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</si>
  <si>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</si>
  <si>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</si>
  <si>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</si>
  <si>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</si>
  <si>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</si>
  <si>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</si>
  <si>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</si>
  <si>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</si>
  <si>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</si>
  <si>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</si>
  <si>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</si>
  <si>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</si>
  <si>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</si>
  <si>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</si>
  <si>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</si>
  <si>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</si>
  <si>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</si>
  <si>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</si>
  <si>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</si>
  <si>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</si>
  <si>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</si>
  <si>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</si>
  <si>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</si>
  <si>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</si>
  <si>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</si>
  <si>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</si>
  <si>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</si>
  <si>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</si>
  <si>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</si>
  <si>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</si>
  <si>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</si>
  <si>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</si>
  <si>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</si>
  <si>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</si>
  <si>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</si>
  <si>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</si>
  <si>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</si>
  <si>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</si>
  <si>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</si>
  <si>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</si>
  <si>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</si>
  <si>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</si>
  <si>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</si>
  <si>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</si>
  <si>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</si>
  <si>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</si>
  <si>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</si>
  <si>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</si>
  <si>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</si>
  <si>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</si>
  <si>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</si>
  <si>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</si>
  <si>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</si>
  <si>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</si>
  <si>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</si>
  <si>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</si>
  <si>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</si>
  <si>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</si>
  <si>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</si>
  <si>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</si>
  <si>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</si>
  <si>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</si>
  <si>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</si>
  <si>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</si>
  <si>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</si>
  <si>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</si>
  <si>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</si>
  <si>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</si>
  <si>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</si>
  <si>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</si>
  <si>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</si>
  <si>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</si>
  <si>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</si>
  <si>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</si>
  <si>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</si>
  <si>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</si>
  <si>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</si>
  <si>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</si>
  <si>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</si>
  <si>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</si>
  <si>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</si>
  <si>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</si>
  <si>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</si>
  <si>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</si>
  <si>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</si>
  <si>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</si>
  <si>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</si>
  <si>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</si>
  <si>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</si>
  <si>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</si>
  <si>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</si>
  <si>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</si>
  <si>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</si>
  <si>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</si>
  <si>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</si>
  <si>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</si>
  <si>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</si>
  <si>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</si>
  <si>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</si>
  <si>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</si>
  <si>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</si>
  <si>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</si>
  <si>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</si>
  <si>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</si>
  <si>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</si>
  <si>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</si>
  <si>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</si>
  <si>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</si>
  <si>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</si>
  <si>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</si>
  <si>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</si>
  <si>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</si>
  <si>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</si>
  <si>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</si>
  <si>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</si>
  <si>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</si>
  <si>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</si>
  <si>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</si>
  <si>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</si>
  <si>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</si>
  <si>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</si>
  <si>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</si>
  <si>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</si>
  <si>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</si>
  <si>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</si>
  <si>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</si>
  <si>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</si>
  <si>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</si>
  <si>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</si>
  <si>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</si>
  <si>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</si>
  <si>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</si>
  <si>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</si>
  <si>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</si>
  <si>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</si>
  <si>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</si>
  <si>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</si>
  <si>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</si>
  <si>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</si>
  <si>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</si>
  <si>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</si>
  <si>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</si>
  <si>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</si>
  <si>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</si>
  <si>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</si>
  <si>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</si>
  <si>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</si>
  <si>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</si>
  <si>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</si>
  <si>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</si>
  <si>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</si>
  <si>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</si>
  <si>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</si>
  <si>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</si>
  <si>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</si>
  <si>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</si>
  <si>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</si>
  <si>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</si>
  <si>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</si>
  <si>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</si>
  <si>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</si>
  <si>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</si>
  <si>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</si>
  <si>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</si>
  <si>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</si>
  <si>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</si>
  <si>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</si>
  <si>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</si>
  <si>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</si>
  <si>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</si>
  <si>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</si>
  <si>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</si>
  <si>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</si>
  <si>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</si>
  <si>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</si>
  <si>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</si>
  <si>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</si>
  <si>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</si>
  <si>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</si>
  <si>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</si>
  <si>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</si>
  <si>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</si>
  <si>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</si>
  <si>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</si>
  <si>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</si>
  <si>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</si>
  <si>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</si>
  <si>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</si>
  <si>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</si>
  <si>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</si>
  <si>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</si>
  <si>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</si>
  <si>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</si>
  <si>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</si>
  <si>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</si>
  <si>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</si>
  <si>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</si>
  <si>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</si>
  <si>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</si>
  <si>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</si>
  <si>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</si>
  <si>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</si>
  <si>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</si>
  <si>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</si>
  <si>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</si>
  <si>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</si>
  <si>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</si>
  <si>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</si>
  <si>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</si>
  <si>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</si>
  <si>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</si>
  <si>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</si>
  <si>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</si>
  <si>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</si>
  <si>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</si>
  <si>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</si>
  <si>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</si>
  <si>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</si>
  <si>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</si>
  <si>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</si>
  <si>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</si>
  <si>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</si>
  <si>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</si>
  <si>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</si>
  <si>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</si>
  <si>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</si>
  <si>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</si>
  <si>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</si>
  <si>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</si>
  <si>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</si>
  <si>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</si>
  <si>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</si>
  <si>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</si>
  <si>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</si>
  <si>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</si>
  <si>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</si>
  <si>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</si>
  <si>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</si>
  <si>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</si>
  <si>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</si>
  <si>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</si>
  <si>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</si>
  <si>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</si>
  <si>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</si>
  <si>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</si>
  <si>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</si>
  <si>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</si>
  <si>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</si>
  <si>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</si>
  <si>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</si>
  <si>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</si>
  <si>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</si>
  <si>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</si>
  <si>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</si>
  <si>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</si>
  <si>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</si>
  <si>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</si>
  <si>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</si>
  <si>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</si>
  <si>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</si>
  <si>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</si>
  <si>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</si>
  <si>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</si>
  <si>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</si>
  <si>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</si>
  <si>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</si>
  <si>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</si>
  <si>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</si>
  <si>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</si>
  <si>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</si>
  <si>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</si>
  <si>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</si>
  <si>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</si>
  <si>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</si>
  <si>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</si>
  <si>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</si>
  <si>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</si>
  <si>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</si>
  <si>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</si>
  <si>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</si>
  <si>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</si>
  <si>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</si>
  <si>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</si>
  <si>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</si>
  <si>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</si>
  <si>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</si>
  <si>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</si>
  <si>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</si>
  <si>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</si>
  <si>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</si>
  <si>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</si>
  <si>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</si>
  <si>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</si>
  <si>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</si>
  <si>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</si>
  <si>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</si>
  <si>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</si>
  <si>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</si>
  <si>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</si>
  <si>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</si>
  <si>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</si>
  <si>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</si>
  <si>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</si>
  <si>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</si>
  <si>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</si>
  <si>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</si>
  <si>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</si>
  <si>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</si>
  <si>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</si>
  <si>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</si>
  <si>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</si>
  <si>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</si>
  <si>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</si>
  <si>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</si>
  <si>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</si>
  <si>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</si>
  <si>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</si>
  <si>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</si>
  <si>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</si>
  <si>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</si>
  <si>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</si>
  <si>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</si>
  <si>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</si>
  <si>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</si>
  <si>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</si>
  <si>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</si>
  <si>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</si>
  <si>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</si>
  <si>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</si>
  <si>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</si>
  <si>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</si>
  <si>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</si>
  <si>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</si>
  <si>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</si>
  <si>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</si>
  <si>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</si>
  <si>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</si>
  <si>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</si>
  <si>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</si>
  <si>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</si>
  <si>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</si>
  <si>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</si>
  <si>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</si>
  <si>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</si>
  <si>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</si>
  <si>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</si>
  <si>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</si>
  <si>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</si>
  <si>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</si>
  <si>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</si>
  <si>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</si>
  <si>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</si>
  <si>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</si>
  <si>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</si>
  <si>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</si>
  <si>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</si>
  <si>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</si>
  <si>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</si>
  <si>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</si>
  <si>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</si>
  <si>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</si>
  <si>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</si>
  <si>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</si>
  <si>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</si>
  <si>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</si>
  <si>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</si>
  <si>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</si>
  <si>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</si>
  <si>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</si>
  <si>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</si>
  <si>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</si>
  <si>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</si>
  <si>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</si>
  <si>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</si>
  <si>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</si>
  <si>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</si>
  <si>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</si>
  <si>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</si>
  <si>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</si>
  <si>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</si>
  <si>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</si>
  <si>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</si>
  <si>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</si>
  <si>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</si>
  <si>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</si>
  <si>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</si>
  <si>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</si>
  <si>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</si>
  <si>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</si>
  <si>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</si>
  <si>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</si>
  <si>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</si>
  <si>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</si>
  <si>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</si>
  <si>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</si>
  <si>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</si>
  <si>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</si>
  <si>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</si>
  <si>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</si>
  <si>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</si>
  <si>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</si>
  <si>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</si>
  <si>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</si>
  <si>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</si>
  <si>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</si>
  <si>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</si>
  <si>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</si>
  <si>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</si>
  <si>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</si>
  <si>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</si>
  <si>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</si>
  <si>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</si>
  <si>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</si>
  <si>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</si>
  <si>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</si>
  <si>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</si>
  <si>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</si>
  <si>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</si>
  <si>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</si>
  <si>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</si>
  <si>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</si>
  <si>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</si>
  <si>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</si>
  <si>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</si>
  <si>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</si>
  <si>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</si>
  <si>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</si>
  <si>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</si>
  <si>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</si>
  <si>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</si>
  <si>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</si>
  <si>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</si>
  <si>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</si>
  <si>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</si>
  <si>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</si>
  <si>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</si>
  <si>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</si>
  <si>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</si>
  <si>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</si>
  <si>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</si>
  <si>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</si>
  <si>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</si>
  <si>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</si>
  <si>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</si>
  <si>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</si>
  <si>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</si>
  <si>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</si>
  <si>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</si>
  <si>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</si>
  <si>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</si>
  <si>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</si>
  <si>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</si>
  <si>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</si>
  <si>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</si>
  <si>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</si>
  <si>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</si>
  <si>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</si>
  <si>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</si>
  <si>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</si>
  <si>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</si>
  <si>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</si>
  <si>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</si>
  <si>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</si>
  <si>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</si>
  <si>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</si>
  <si>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</si>
  <si>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</si>
  <si>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</si>
  <si>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</si>
  <si>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</si>
  <si>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</si>
  <si>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</si>
  <si>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</si>
  <si>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</si>
  <si>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</si>
  <si>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</si>
  <si>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</si>
  <si>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</si>
  <si>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</si>
  <si>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</si>
  <si>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</si>
  <si>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</si>
  <si>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</si>
  <si>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</si>
  <si>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</si>
  <si>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</si>
  <si>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</si>
  <si>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</si>
  <si>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</si>
  <si>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</si>
  <si>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</si>
  <si>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</si>
  <si>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</si>
  <si>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</si>
  <si>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</si>
  <si>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</si>
  <si>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</si>
  <si>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</si>
  <si>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</si>
  <si>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</si>
  <si>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</si>
  <si>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</si>
  <si>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</si>
  <si>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</si>
  <si>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</si>
  <si>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</si>
  <si>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</si>
  <si>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</si>
  <si>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</si>
  <si>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</si>
  <si>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</si>
  <si>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</si>
  <si>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</si>
  <si>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</si>
  <si>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</si>
  <si>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</si>
  <si>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</si>
  <si>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</si>
  <si>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</si>
  <si>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</si>
  <si>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</si>
  <si>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</si>
  <si>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</si>
  <si>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</si>
  <si>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</si>
  <si>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</si>
  <si>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</si>
  <si>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</si>
  <si>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</si>
  <si>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</si>
  <si>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</si>
  <si>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</si>
  <si>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</si>
  <si>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</si>
  <si>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</si>
  <si>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</si>
  <si>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</si>
  <si>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</si>
  <si>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</si>
  <si>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</si>
  <si>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</si>
  <si>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</si>
  <si>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</si>
  <si>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</si>
  <si>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</si>
  <si>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</si>
  <si>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</si>
  <si>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</si>
  <si>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</si>
  <si>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</si>
  <si>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</si>
  <si>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</si>
  <si>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</si>
  <si>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</si>
  <si>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</si>
  <si>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</si>
  <si>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</si>
  <si>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</si>
  <si>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</si>
  <si>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</si>
  <si>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</si>
  <si>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</si>
  <si>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</si>
  <si>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</si>
  <si>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</si>
  <si>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</si>
  <si>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</si>
  <si>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</si>
  <si>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</si>
  <si>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</si>
  <si>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</si>
  <si>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</si>
  <si>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</si>
  <si>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</si>
  <si>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</si>
  <si>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</si>
  <si>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</si>
  <si>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</si>
  <si>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</si>
  <si>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</si>
  <si>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</si>
  <si>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</si>
  <si>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</si>
  <si>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</si>
  <si>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</si>
  <si>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</si>
  <si>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</si>
  <si>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</si>
  <si>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</si>
  <si>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</si>
  <si>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</si>
  <si>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</si>
  <si>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</si>
  <si>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</si>
  <si>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</si>
  <si>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</si>
  <si>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</si>
  <si>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</si>
  <si>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</si>
  <si>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</si>
  <si>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</si>
  <si>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</si>
  <si>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</si>
  <si>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</si>
  <si>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</si>
  <si>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</si>
  <si>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</si>
  <si>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</si>
  <si>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</si>
  <si>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</si>
  <si>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</si>
  <si>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</si>
  <si>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</si>
  <si>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</si>
  <si>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</si>
  <si>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</si>
  <si>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</si>
  <si>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</si>
  <si>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</si>
  <si>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</si>
  <si>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</si>
  <si>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</si>
  <si>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</si>
  <si>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</si>
  <si>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</si>
  <si>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</si>
  <si>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</si>
  <si>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</si>
  <si>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</si>
  <si>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</si>
  <si>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</si>
  <si>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</si>
  <si>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</si>
  <si>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</si>
  <si>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</si>
  <si>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</si>
  <si>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</si>
  <si>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</si>
  <si>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</si>
  <si>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</si>
  <si>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</si>
  <si>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</si>
  <si>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</si>
  <si>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</si>
  <si>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</si>
  <si>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</si>
  <si>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</si>
  <si>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</si>
  <si>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</si>
  <si>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</si>
  <si>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</si>
  <si>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</si>
  <si>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</si>
  <si>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</si>
  <si>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</si>
  <si>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</si>
  <si>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</si>
  <si>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</si>
  <si>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</si>
  <si>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</si>
  <si>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</si>
  <si>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</si>
  <si>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</si>
  <si>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</si>
  <si>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</si>
  <si>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</si>
  <si>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</si>
  <si>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</si>
  <si>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</si>
  <si>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</si>
  <si>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</si>
  <si>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</si>
  <si>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</si>
  <si>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</si>
  <si>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</si>
  <si>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</si>
  <si>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</si>
  <si>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</si>
  <si>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</si>
  <si>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</si>
  <si>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</si>
  <si>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</si>
  <si>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</si>
  <si>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</si>
  <si>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</si>
  <si>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</si>
  <si>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</si>
  <si>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</si>
  <si>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</si>
  <si>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</si>
  <si>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</si>
  <si>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</si>
  <si>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</si>
  <si>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</si>
  <si>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</si>
  <si>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</si>
  <si>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</si>
  <si>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</si>
  <si>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</si>
  <si>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</si>
  <si>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</si>
  <si>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</si>
  <si>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</si>
  <si>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</si>
  <si>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</si>
  <si>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</si>
  <si>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</si>
  <si>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</si>
  <si>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</si>
  <si>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</si>
  <si>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</si>
  <si>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</si>
  <si>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</si>
  <si>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</si>
  <si>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</si>
  <si>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</si>
  <si>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</si>
  <si>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</si>
  <si>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</si>
  <si>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</si>
  <si>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</si>
  <si>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</si>
  <si>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</si>
  <si>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</si>
  <si>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</si>
  <si>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</si>
  <si>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</si>
  <si>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</si>
  <si>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</si>
  <si>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</si>
  <si>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</si>
  <si>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</si>
  <si>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</si>
  <si>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</si>
  <si>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</si>
  <si>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</si>
  <si>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</si>
  <si>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</si>
  <si>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</si>
  <si>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</si>
  <si>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</si>
  <si>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</si>
  <si>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</si>
  <si>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</si>
  <si>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</si>
  <si>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</si>
  <si>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</si>
  <si>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</si>
  <si>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</si>
  <si>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</si>
  <si>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</si>
  <si>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</si>
  <si>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</si>
  <si>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</si>
  <si>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</si>
  <si>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</si>
  <si>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</si>
  <si>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</si>
  <si>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</si>
  <si>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</si>
  <si>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</si>
  <si>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</si>
  <si>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</si>
  <si>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</si>
  <si>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</si>
  <si>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</si>
  <si>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</si>
  <si>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</si>
  <si>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</si>
  <si>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</si>
  <si>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</si>
  <si>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</si>
  <si>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</si>
  <si>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</si>
  <si>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</si>
  <si>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</si>
  <si>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</si>
  <si>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</si>
  <si>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</si>
  <si>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</si>
  <si>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</si>
  <si>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</si>
  <si>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</si>
  <si>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</si>
  <si>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</si>
  <si>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</si>
  <si>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</si>
  <si>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</si>
  <si>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</si>
  <si>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</si>
  <si>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</si>
  <si>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</si>
  <si>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</si>
  <si>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</si>
  <si>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</si>
  <si>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</si>
  <si>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</si>
  <si>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</si>
  <si>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</si>
  <si>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</si>
  <si>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</si>
  <si>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</si>
  <si>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</si>
  <si>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</si>
  <si>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</si>
  <si>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</si>
  <si>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</si>
  <si>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</si>
  <si>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</si>
  <si>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</si>
  <si>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</si>
  <si>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</si>
  <si>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</si>
  <si>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</si>
  <si>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</si>
  <si>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</si>
  <si>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</si>
  <si>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</si>
  <si>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</si>
  <si>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</si>
  <si>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</si>
  <si>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</si>
  <si>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</si>
  <si>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</si>
  <si>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</si>
  <si>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</si>
  <si>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</si>
  <si>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</si>
  <si>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</si>
  <si>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</si>
  <si>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</si>
  <si>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</si>
  <si>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</si>
  <si>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</si>
  <si>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</si>
  <si>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</si>
  <si>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</si>
  <si>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</si>
  <si>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</si>
  <si>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</si>
  <si>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</si>
  <si>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</si>
  <si>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</si>
  <si>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</si>
  <si>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</si>
  <si>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</si>
  <si>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</si>
  <si>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</si>
  <si>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</si>
  <si>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</si>
  <si>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</si>
  <si>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</si>
  <si>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</si>
  <si>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</si>
  <si>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</si>
  <si>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</si>
  <si>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</si>
  <si>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</si>
  <si>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</si>
  <si>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</si>
  <si>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</si>
  <si>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</si>
  <si>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</si>
  <si>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</si>
  <si>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</si>
  <si>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</si>
  <si>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</si>
  <si>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</si>
  <si>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</si>
  <si>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</si>
  <si>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</si>
  <si>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</si>
  <si>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</si>
  <si>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</si>
  <si>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</si>
  <si>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</si>
  <si>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</si>
  <si>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</si>
  <si>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</si>
  <si>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</si>
  <si>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</si>
  <si>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</si>
  <si>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</si>
  <si>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</si>
  <si>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</si>
  <si>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</si>
  <si>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</si>
  <si>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</si>
  <si>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</si>
  <si>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</si>
  <si>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</si>
  <si>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</si>
  <si>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</si>
  <si>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</si>
  <si>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</si>
  <si>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</si>
  <si>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</si>
  <si>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</si>
  <si>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</si>
  <si>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</si>
  <si>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</si>
  <si>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</si>
  <si>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</si>
  <si>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</si>
  <si>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</si>
  <si>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</si>
  <si>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</si>
  <si>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</si>
  <si>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</si>
  <si>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</si>
  <si>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</si>
  <si>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</si>
  <si>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</si>
  <si>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</si>
  <si>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</si>
  <si>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</si>
  <si>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</si>
  <si>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</si>
  <si>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</si>
  <si>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</si>
  <si>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</si>
  <si>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</si>
  <si>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</si>
  <si>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</si>
  <si>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</si>
  <si>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</si>
  <si>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</si>
  <si>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</si>
  <si>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</si>
  <si>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</si>
  <si>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</si>
  <si>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</si>
  <si>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</si>
  <si>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</si>
  <si>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</si>
  <si>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</si>
  <si>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</si>
  <si>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</si>
  <si>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</si>
  <si>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</si>
  <si>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</si>
  <si>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</si>
  <si>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</si>
  <si>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</si>
  <si>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</si>
  <si>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</si>
  <si>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</si>
  <si>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</si>
  <si>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</si>
  <si>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</si>
  <si>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</si>
  <si>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</si>
  <si>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</si>
  <si>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</si>
  <si>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</si>
  <si>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</si>
  <si>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</si>
  <si>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</si>
  <si>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</si>
  <si>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</si>
  <si>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</si>
  <si>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</si>
  <si>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</si>
  <si>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</si>
  <si>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</si>
  <si>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</si>
  <si>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</si>
  <si>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</si>
  <si>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</si>
  <si>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</si>
  <si>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</si>
  <si>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</si>
  <si>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</si>
  <si>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</si>
  <si>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</si>
  <si>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</si>
  <si>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</si>
  <si>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</si>
  <si>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</si>
  <si>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</si>
  <si>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</si>
  <si>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</si>
  <si>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</si>
  <si>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</si>
  <si>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</si>
  <si>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</si>
  <si>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</si>
  <si>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</si>
  <si>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</si>
  <si>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</si>
  <si>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</si>
  <si>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</si>
  <si>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</si>
  <si>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</si>
  <si>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</si>
  <si>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</si>
  <si>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</si>
  <si>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</si>
  <si>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</si>
  <si>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</si>
  <si>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</si>
  <si>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</si>
  <si>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</si>
  <si>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</si>
  <si>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</si>
  <si>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</si>
  <si>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</si>
  <si>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</si>
  <si>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</si>
  <si>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</si>
  <si>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</si>
  <si>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</si>
  <si>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</si>
  <si>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</si>
  <si>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</si>
  <si>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</si>
  <si>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</si>
  <si>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</si>
  <si>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</si>
  <si>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</si>
  <si>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</si>
  <si>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</si>
  <si>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</si>
  <si>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</si>
  <si>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</si>
  <si>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</si>
  <si>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</si>
  <si>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</si>
  <si>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</si>
  <si>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</si>
  <si>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</si>
  <si>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</si>
  <si>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</si>
  <si>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</si>
  <si>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</si>
  <si>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</si>
  <si>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</si>
  <si>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</si>
  <si>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</si>
  <si>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</si>
  <si>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</si>
  <si>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</si>
  <si>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</si>
  <si>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</si>
  <si>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</si>
  <si>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</si>
  <si>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</si>
  <si>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</si>
  <si>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</si>
  <si>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</si>
  <si>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</si>
  <si>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</si>
  <si>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</si>
  <si>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</si>
  <si>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</si>
  <si>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</si>
  <si>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</si>
  <si>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</si>
  <si>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</si>
  <si>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</si>
  <si>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</si>
  <si>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</si>
  <si>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</si>
  <si>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</si>
  <si>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</si>
  <si>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</si>
  <si>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</si>
  <si>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</si>
  <si>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</si>
  <si>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</si>
  <si>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</si>
  <si>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</si>
  <si>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</si>
  <si>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</si>
  <si>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</si>
  <si>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</si>
  <si>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</si>
  <si>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</si>
  <si>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</si>
  <si>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</si>
  <si>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</si>
  <si>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</si>
  <si>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</si>
  <si>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</si>
  <si>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</si>
  <si>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</si>
  <si>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</si>
  <si>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</si>
  <si>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</si>
  <si>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</si>
  <si>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</si>
  <si>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</si>
  <si>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</si>
  <si>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</si>
  <si>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</si>
  <si>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</si>
  <si>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</si>
  <si>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</si>
  <si>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</si>
  <si>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</si>
  <si>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</si>
  <si>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</si>
  <si>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</si>
  <si>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</si>
  <si>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</si>
  <si>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</si>
  <si>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</si>
  <si>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</si>
  <si>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</si>
  <si>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</si>
  <si>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</si>
  <si>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</si>
  <si>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</si>
  <si>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</si>
  <si>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</si>
  <si>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</si>
  <si>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</si>
  <si>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</si>
  <si>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</si>
  <si>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</si>
  <si>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</si>
  <si>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</si>
  <si>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</si>
  <si>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</si>
  <si>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</si>
  <si>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</si>
  <si>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</si>
  <si>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</si>
  <si>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</si>
  <si>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</si>
  <si>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</si>
  <si>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</si>
  <si>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</si>
  <si>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</si>
  <si>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</si>
  <si>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</si>
  <si>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</si>
  <si>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</si>
  <si>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</si>
  <si>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</si>
  <si>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</si>
  <si>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</si>
  <si>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</si>
  <si>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</si>
  <si>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</si>
  <si>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</si>
  <si>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</si>
  <si>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</si>
  <si>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</si>
  <si>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</si>
  <si>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</si>
  <si>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</si>
  <si>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</si>
  <si>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</si>
  <si>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</si>
  <si>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</si>
  <si>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</si>
  <si>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</si>
  <si>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</si>
  <si>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</si>
  <si>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</si>
  <si>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</si>
  <si>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</si>
  <si>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</si>
  <si>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</si>
  <si>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</si>
  <si>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</si>
  <si>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</si>
  <si>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</si>
  <si>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</si>
  <si>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</si>
  <si>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</si>
  <si>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</si>
  <si>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</si>
  <si>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</si>
  <si>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</si>
  <si>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</si>
  <si>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</si>
  <si>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</si>
  <si>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</si>
  <si>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</si>
  <si>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</si>
  <si>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</si>
  <si>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</si>
  <si>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</si>
  <si>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</si>
  <si>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</si>
  <si>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</si>
  <si>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</si>
  <si>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</si>
  <si>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</si>
  <si>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</si>
  <si>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</si>
  <si>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</si>
  <si>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</si>
  <si>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</si>
  <si>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</si>
  <si>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</si>
  <si>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</si>
  <si>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</si>
  <si>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</si>
  <si>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</si>
  <si>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</si>
  <si>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</si>
  <si>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</si>
  <si>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</si>
  <si>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</si>
  <si>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</si>
  <si>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</si>
  <si>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</si>
  <si>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</si>
  <si>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</si>
  <si>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</si>
  <si>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</si>
  <si>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</si>
  <si>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</si>
  <si>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</si>
  <si>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</si>
  <si>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</si>
  <si>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</si>
  <si>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</si>
  <si>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</si>
  <si>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</si>
  <si>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</si>
  <si>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</si>
  <si>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</si>
  <si>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</si>
  <si>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</si>
  <si>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</si>
  <si>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</si>
  <si>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</si>
  <si>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</si>
  <si>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</si>
  <si>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</si>
  <si>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</si>
  <si>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</si>
  <si>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</si>
  <si>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</si>
  <si>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</si>
  <si>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</si>
  <si>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</si>
  <si>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</si>
  <si>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</si>
  <si>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</si>
  <si>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</si>
  <si>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</si>
  <si>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</si>
  <si>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</si>
  <si>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</si>
  <si>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</si>
  <si>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</si>
  <si>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</si>
  <si>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</si>
  <si>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</si>
  <si>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</si>
  <si>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</si>
  <si>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</si>
  <si>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</si>
  <si>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</si>
  <si>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</si>
  <si>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</si>
  <si>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</si>
  <si>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</si>
  <si>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</si>
  <si>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</si>
  <si>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</si>
  <si>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</si>
  <si>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</si>
  <si>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</si>
  <si>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</si>
  <si>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</si>
  <si>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</si>
  <si>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</si>
  <si>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</si>
  <si>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</si>
  <si>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</si>
  <si>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</si>
  <si>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</si>
  <si>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</si>
  <si>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</si>
  <si>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</si>
  <si>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</si>
  <si>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</si>
  <si>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</si>
  <si>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</si>
  <si>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</si>
  <si>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</si>
  <si>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</si>
  <si>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</si>
  <si>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</si>
  <si>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</si>
  <si>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</si>
  <si>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</si>
  <si>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</si>
  <si>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</si>
  <si>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</si>
  <si>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</si>
  <si>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</si>
  <si>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</si>
  <si>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</si>
  <si>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</si>
  <si>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</si>
  <si>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</si>
  <si>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</si>
  <si>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</si>
  <si>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</si>
  <si>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</si>
  <si>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</si>
  <si>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</si>
  <si>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</si>
  <si>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</si>
  <si>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</si>
  <si>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</si>
  <si>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</si>
  <si>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</si>
  <si>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</si>
  <si>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</si>
  <si>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</si>
  <si>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</si>
  <si>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</si>
  <si>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</si>
  <si>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</si>
  <si>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</si>
  <si>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</si>
  <si>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</si>
  <si>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</si>
  <si>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</si>
  <si>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</si>
  <si>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</si>
  <si>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</si>
  <si>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</si>
  <si>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</si>
  <si>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</si>
  <si>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</si>
  <si>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</si>
  <si>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</si>
  <si>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</si>
  <si>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</si>
  <si>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</si>
  <si>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</si>
  <si>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</si>
  <si>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</si>
  <si>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</si>
  <si>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</si>
  <si>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</si>
  <si>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</si>
  <si>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</si>
  <si>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</si>
  <si>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</si>
  <si>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</si>
  <si>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</si>
  <si>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</si>
  <si>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</si>
  <si>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</si>
  <si>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</si>
  <si>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</si>
  <si>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</si>
  <si>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</si>
  <si>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</si>
  <si>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</si>
  <si>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</si>
  <si>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</si>
  <si>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</si>
  <si>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</si>
  <si>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</si>
  <si>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</si>
  <si>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</si>
  <si>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</si>
  <si>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</si>
  <si>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</si>
  <si>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</si>
  <si>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</si>
  <si>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</si>
  <si>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</si>
  <si>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</si>
  <si>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</si>
  <si>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</si>
  <si>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</si>
  <si>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</si>
  <si>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</si>
  <si>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</si>
  <si>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</si>
  <si>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</si>
  <si>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</si>
  <si>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</si>
  <si>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</si>
  <si>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</si>
  <si>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</si>
  <si>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</si>
  <si>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</si>
  <si>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</si>
  <si>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</si>
  <si>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</si>
  <si>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</si>
  <si>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</si>
  <si>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</si>
  <si>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</si>
  <si>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</si>
  <si>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</si>
  <si>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</si>
  <si>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</si>
  <si>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</si>
  <si>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</si>
  <si>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</si>
  <si>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</si>
  <si>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</si>
  <si>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</si>
  <si>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</si>
  <si>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</si>
  <si>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</si>
  <si>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</si>
  <si>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</si>
  <si>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</si>
  <si>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</si>
  <si>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</si>
  <si>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</si>
  <si>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</si>
  <si>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</si>
  <si>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</si>
  <si>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</si>
  <si>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</si>
  <si>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</si>
  <si>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</si>
  <si>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</si>
  <si>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</si>
  <si>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</si>
  <si>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</si>
  <si>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</si>
  <si>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</si>
  <si>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</si>
  <si>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</si>
  <si>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</si>
  <si>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</si>
  <si>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</si>
  <si>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</si>
  <si>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</si>
  <si>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</si>
  <si>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</si>
  <si>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</si>
  <si>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</si>
  <si>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</si>
  <si>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</si>
  <si>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</si>
  <si>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</si>
  <si>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</si>
  <si>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</si>
  <si>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</si>
  <si>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</si>
  <si>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</si>
  <si>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</si>
  <si>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</si>
  <si>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</si>
  <si>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</si>
  <si>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</si>
  <si>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</si>
  <si>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</si>
  <si>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</si>
  <si>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</si>
  <si>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</si>
  <si>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</si>
  <si>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</si>
  <si>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</si>
  <si>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</si>
  <si>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</si>
  <si>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</si>
  <si>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</si>
  <si>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</si>
  <si>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</si>
  <si>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</si>
  <si>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</si>
  <si>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</si>
  <si>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</si>
  <si>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</si>
  <si>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</si>
  <si>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</si>
  <si>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</si>
  <si>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</si>
  <si>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</si>
  <si>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</si>
  <si>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</si>
  <si>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</si>
  <si>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</si>
  <si>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</si>
  <si>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</si>
  <si>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</si>
  <si>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</si>
  <si>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</si>
  <si>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</si>
  <si>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</si>
  <si>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</si>
  <si>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</si>
  <si>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</si>
  <si>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</si>
  <si>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</si>
  <si>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</si>
  <si>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</si>
  <si>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</si>
  <si>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</si>
  <si>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</si>
  <si>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</si>
  <si>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</si>
  <si>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</si>
  <si>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</si>
  <si>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</si>
  <si>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</si>
  <si>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</si>
  <si>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</si>
  <si>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</si>
  <si>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</si>
  <si>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</si>
  <si>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</si>
  <si>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</si>
  <si>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</si>
  <si>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</si>
  <si>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</si>
  <si>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</si>
  <si>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</si>
  <si>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</si>
  <si>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</si>
  <si>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</si>
  <si>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</si>
  <si>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</si>
  <si>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</si>
  <si>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</si>
  <si>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</si>
  <si>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</si>
  <si>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</si>
  <si>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</si>
  <si>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</si>
  <si>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</si>
  <si>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</si>
  <si>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</si>
  <si>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</si>
  <si>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</si>
  <si>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</si>
  <si>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</si>
  <si>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</si>
  <si>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</si>
  <si>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</si>
  <si>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</si>
  <si>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</si>
  <si>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</si>
  <si>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</si>
  <si>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</si>
  <si>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</si>
  <si>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</si>
  <si>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</si>
  <si>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</si>
  <si>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</si>
  <si>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</si>
  <si>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</si>
  <si>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</si>
  <si>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</si>
  <si>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</si>
  <si>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</si>
  <si>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</si>
  <si>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</si>
  <si>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</si>
  <si>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</si>
  <si>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</si>
  <si>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</si>
  <si>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</si>
  <si>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</si>
  <si>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</si>
  <si>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</si>
  <si>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</si>
  <si>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</si>
  <si>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</si>
  <si>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</si>
  <si>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</si>
  <si>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</si>
  <si>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</si>
  <si>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</si>
  <si>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</si>
  <si>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</si>
  <si>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</si>
  <si>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</si>
  <si>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</si>
  <si>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</si>
  <si>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</si>
  <si>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</si>
  <si>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</si>
  <si>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</si>
  <si>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</si>
  <si>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</si>
  <si>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</si>
  <si>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</si>
  <si>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</si>
  <si>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</si>
  <si>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</si>
  <si>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</si>
  <si>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</si>
  <si>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</si>
  <si>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</si>
  <si>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</si>
  <si>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</si>
  <si>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</si>
  <si>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</si>
  <si>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</si>
  <si>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</si>
  <si>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</si>
  <si>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</si>
  <si>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</si>
  <si>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</si>
  <si>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</si>
  <si>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</si>
  <si>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</si>
  <si>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</si>
  <si>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</si>
  <si>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</si>
  <si>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</si>
  <si>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</si>
  <si>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</si>
  <si>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</si>
  <si>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</si>
  <si>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</si>
  <si>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</si>
  <si>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</si>
  <si>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</si>
  <si>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</si>
  <si>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</si>
  <si>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</si>
  <si>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</si>
  <si>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</si>
  <si>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</si>
  <si>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</si>
  <si>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</si>
  <si>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</si>
  <si>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</si>
  <si>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</si>
  <si>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</si>
  <si>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</si>
  <si>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</si>
  <si>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</si>
  <si>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</si>
  <si>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</si>
  <si>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</si>
  <si>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</si>
  <si>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</si>
  <si>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</si>
  <si>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</si>
  <si>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</si>
  <si>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</si>
  <si>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</si>
  <si>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</si>
  <si>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</si>
  <si>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</si>
  <si>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</si>
  <si>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</si>
  <si>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</si>
  <si>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</si>
  <si>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</si>
  <si>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</si>
  <si>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</si>
  <si>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</si>
  <si>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</si>
  <si>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</si>
  <si>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</si>
  <si>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</si>
  <si>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</si>
  <si>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</si>
  <si>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</si>
  <si>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</si>
  <si>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</si>
  <si>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</si>
  <si>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</si>
  <si>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</si>
  <si>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</si>
  <si>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</si>
  <si>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</si>
  <si>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</si>
  <si>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</si>
  <si>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</si>
  <si>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</si>
  <si>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</si>
  <si>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</si>
  <si>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</si>
  <si>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</si>
  <si>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</si>
  <si>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</si>
  <si>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</si>
  <si>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</si>
  <si>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</si>
  <si>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</si>
  <si>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</si>
  <si>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</si>
  <si>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</si>
  <si>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</si>
  <si>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</si>
  <si>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</si>
  <si>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</si>
  <si>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</si>
  <si>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</si>
  <si>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</si>
  <si>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</si>
  <si>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</si>
  <si>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</si>
  <si>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</si>
  <si>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</si>
  <si>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</si>
  <si>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</si>
  <si>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</si>
  <si>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</si>
  <si>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</si>
  <si>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</si>
  <si>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</si>
  <si>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</si>
  <si>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</si>
  <si>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</si>
  <si>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</si>
  <si>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</si>
  <si>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</si>
  <si>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</si>
  <si>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</si>
  <si>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</si>
  <si>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</si>
  <si>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</si>
  <si>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</si>
  <si>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</si>
  <si>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</si>
  <si>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</si>
  <si>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</si>
  <si>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</si>
  <si>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</si>
  <si>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</si>
  <si>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</si>
  <si>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</si>
  <si>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</si>
  <si>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</si>
  <si>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</si>
  <si>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</si>
  <si>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</si>
  <si>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</si>
  <si>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</si>
  <si>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</si>
  <si>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</si>
  <si>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</si>
  <si>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</si>
  <si>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</si>
  <si>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</si>
  <si>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</si>
  <si>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</si>
  <si>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</si>
  <si>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</si>
  <si>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</si>
  <si>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</si>
  <si>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</si>
  <si>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</si>
  <si>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</si>
  <si>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</si>
  <si>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</si>
  <si>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</si>
  <si>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</si>
  <si>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</si>
  <si>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</si>
  <si>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</si>
  <si>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</si>
  <si>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</si>
  <si>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</si>
  <si>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</si>
  <si>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</si>
  <si>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</si>
  <si>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</si>
  <si>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</si>
  <si>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</si>
  <si>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</si>
  <si>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</si>
  <si>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</si>
  <si>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</si>
  <si>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</si>
  <si>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</si>
  <si>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</si>
  <si>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</si>
  <si>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</si>
  <si>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</si>
  <si>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</si>
  <si>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</si>
  <si>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</si>
  <si>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</si>
  <si>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</si>
  <si>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</si>
  <si>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</si>
  <si>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</si>
  <si>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</si>
  <si>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</si>
  <si>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</si>
  <si>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</si>
  <si>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</si>
  <si>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</si>
  <si>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</si>
  <si>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</si>
  <si>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</si>
  <si>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</si>
  <si>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</si>
  <si>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</si>
  <si>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</si>
  <si>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</si>
  <si>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</si>
  <si>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</si>
  <si>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</si>
  <si>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</si>
  <si>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</si>
  <si>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</si>
  <si>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</si>
  <si>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</si>
  <si>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</si>
  <si>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</si>
  <si>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</si>
  <si>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</si>
  <si>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</si>
  <si>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</si>
  <si>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</si>
  <si>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</si>
  <si>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</si>
  <si>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</si>
  <si>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</si>
  <si>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</si>
  <si>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</si>
  <si>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</si>
  <si>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</si>
  <si>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</si>
  <si>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</si>
  <si>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</si>
  <si>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</si>
  <si>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</si>
  <si>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</si>
  <si>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</si>
  <si>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</si>
  <si>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</si>
  <si>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</si>
  <si>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</si>
  <si>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</si>
  <si>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</si>
  <si>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</si>
  <si>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</si>
  <si>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</si>
  <si>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</si>
  <si>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</si>
  <si>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</si>
  <si>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</si>
  <si>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</si>
  <si>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</si>
  <si>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</si>
  <si>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</si>
  <si>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</si>
  <si>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</si>
  <si>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</si>
  <si>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</si>
  <si>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</si>
  <si>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</si>
  <si>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</si>
  <si>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</si>
  <si>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</si>
  <si>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</si>
  <si>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</si>
  <si>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</si>
  <si>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</si>
  <si>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</si>
  <si>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</si>
  <si>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</si>
  <si>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</si>
  <si>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</si>
  <si>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</si>
  <si>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</si>
  <si>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</si>
  <si>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</si>
  <si>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</si>
  <si>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</si>
  <si>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</si>
  <si>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</si>
  <si>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</si>
  <si>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</si>
  <si>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</si>
  <si>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</si>
  <si>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</si>
  <si>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</si>
  <si>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</si>
  <si>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</si>
  <si>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</si>
  <si>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</si>
  <si>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</si>
  <si>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</si>
  <si>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</si>
  <si>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</si>
  <si>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</si>
  <si>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</si>
  <si>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</si>
  <si>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</si>
  <si>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</si>
  <si>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</si>
  <si>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</si>
  <si>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</si>
  <si>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</si>
  <si>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</si>
  <si>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</si>
  <si>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</si>
  <si>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</si>
  <si>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</si>
  <si>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</si>
  <si>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</si>
  <si>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</si>
  <si>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</si>
  <si>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</si>
  <si>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</si>
  <si>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</si>
  <si>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</si>
  <si>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</si>
  <si>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</si>
  <si>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</si>
  <si>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</si>
  <si>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</si>
  <si>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</si>
  <si>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</si>
  <si>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</si>
  <si>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</si>
  <si>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</si>
  <si>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</si>
  <si>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</si>
  <si>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</si>
  <si>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</si>
  <si>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</si>
  <si>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</si>
  <si>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</si>
  <si>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</si>
  <si>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</si>
  <si>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</si>
  <si>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</si>
  <si>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</si>
  <si>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</si>
  <si>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</si>
  <si>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</si>
  <si>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</si>
  <si>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</si>
  <si>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</si>
  <si>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</si>
  <si>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</si>
  <si>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</si>
  <si>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</si>
  <si>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</si>
  <si>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</si>
  <si>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</si>
  <si>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</si>
  <si>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</si>
  <si>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</si>
  <si>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</si>
  <si>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</si>
  <si>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</si>
  <si>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</si>
  <si>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</si>
  <si>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</si>
  <si>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</si>
  <si>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</si>
  <si>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</si>
  <si>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</si>
  <si>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</si>
  <si>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</si>
  <si>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</si>
  <si>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</si>
  <si>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</si>
  <si>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</si>
  <si>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</si>
  <si>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</si>
  <si>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</si>
  <si>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</si>
  <si>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</si>
  <si>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</si>
  <si>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</si>
  <si>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</si>
  <si>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</si>
  <si>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</si>
  <si>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</si>
  <si>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</si>
  <si>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</si>
  <si>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</si>
  <si>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</si>
  <si>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</si>
  <si>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</si>
  <si>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</si>
  <si>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</si>
  <si>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</si>
  <si>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</si>
  <si>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</si>
  <si>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</si>
  <si>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</si>
  <si>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</si>
  <si>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</si>
  <si>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</si>
  <si>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</si>
  <si>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</si>
  <si>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</si>
  <si>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</si>
  <si>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</si>
  <si>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</si>
  <si>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</si>
  <si>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</si>
  <si>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</si>
  <si>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</si>
  <si>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</si>
  <si>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</si>
  <si>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</si>
  <si>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</si>
  <si>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</si>
  <si>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</si>
  <si>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</si>
  <si>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</si>
  <si>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</si>
  <si>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</si>
  <si>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</si>
  <si>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</si>
  <si>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</si>
  <si>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</si>
  <si>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</si>
  <si>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</si>
  <si>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</si>
  <si>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</si>
  <si>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</si>
  <si>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</si>
  <si>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</si>
  <si>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</si>
  <si>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</si>
  <si>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</si>
  <si>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</si>
  <si>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</si>
  <si>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</si>
  <si>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</si>
  <si>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</si>
  <si>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</si>
  <si>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</si>
  <si>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</si>
  <si>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</si>
  <si>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</si>
  <si>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</si>
  <si>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</si>
  <si>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</si>
  <si>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</si>
  <si>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</si>
  <si>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</si>
  <si>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</si>
  <si>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</si>
  <si>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</si>
  <si>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</si>
  <si>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</si>
  <si>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</si>
  <si>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</si>
  <si>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</si>
  <si>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</si>
  <si>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</si>
  <si>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</si>
  <si>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</si>
  <si>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</si>
  <si>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</si>
  <si>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</si>
  <si>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</si>
  <si>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</si>
  <si>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</si>
  <si>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</si>
  <si>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</si>
  <si>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</si>
  <si>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</si>
  <si>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</si>
  <si>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</si>
  <si>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</si>
  <si>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</si>
  <si>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</si>
  <si>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</si>
  <si>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</si>
  <si>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</si>
  <si>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</si>
  <si>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</si>
  <si>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</si>
  <si>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</si>
  <si>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</si>
  <si>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</si>
  <si>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</si>
  <si>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</si>
  <si>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</si>
  <si>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</si>
  <si>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</si>
  <si>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</si>
  <si>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</si>
  <si>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</si>
  <si>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</si>
  <si>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</si>
  <si>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</si>
  <si>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</si>
  <si>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</si>
  <si>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</si>
  <si>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</si>
  <si>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</si>
  <si>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PCM-20251103-00000450</t>
  </si>
  <si>
    <t>ETA 90 min</t>
  </si>
  <si>
    <t xml:space="preserve"> 2025-11-03 07:27:07</t>
  </si>
  <si>
    <t>ETA 45 km</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</si>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</sst>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301.4133976851881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0.29016851852065884</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1</v>
      </c>
      <c r="D4" s="133" t="s">
        <v>21634</v>
      </c>
      <c r="E4" s="134" t="s">
        <v>39021</v>
      </c>
      <c r="F4" s="135">
        <v>45964.357708333337</v>
      </c>
      <c r="G4" s="136">
        <f ca="1">IFERROR(NOW()-F4,"")</f>
        <v>4.1152777776005678E-3</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45964.361823611114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45964.361823611114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45964.361823611114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45964.361823611114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45964.361823611114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45964.361823611114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45964.361823611114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45964.361823611114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45964.361823611114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45964.361823611114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45964.361823611114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45964.361823611114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45964.361823611114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45964.361823611114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45964.361823611114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45964.361823611114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45964.361823611114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45964.361823611114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45964.361823611114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45964.361823611114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45964.361823611114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45964.361823611114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45964.361823611114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45964.361823611114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45964.361823611114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45964.361823611114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45964.361823611114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45964.361823611114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45964.361823611114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45964.361823611114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45964.361823611114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45964.361823611114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45964.361823611114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45964.361823611114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45964.361823611114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45964.361823611114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45964.361823611114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45964.361823611114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45964.361823611114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45964.361823611114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45964.361823611114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45964.361823611114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45964.361823611114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45964.361823611114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45964.361823611114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45964.361823611114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45964.361823611114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45964.361823611114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45964.361823611114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45964.361823611114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45964.361823611114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45964.361823611114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45964.361823611114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45964.361823611114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45964.361823611114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45964.361823611114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45964.361823611114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45964.361823611114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45964.361823611114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45964.361823611114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45964.361823611114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45964.361823611114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45964.361823611114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45964.361823611114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45964.361823611114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45964.361823611114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45964.361823611114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45964.361823611114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45964.361823611114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45964.361823611114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45964.361823611114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45964.361823611114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45964.361823611114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45964.361823611114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45964.361823611114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45964.361823611114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45964.361823611114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45964.361823611114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45964.361823611114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45964.361823611114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45964.361823611114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45964.361823611114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45964.361823611114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45964.361823611114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45964.361823611114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45964.361823611114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45964.361823611114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45964.361823611114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45964.361823611114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45964.361823611114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45964.361823611114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45964.361823611114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45964.361823611114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45964.361823611114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45964.361823611114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45964.361823611114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45964.361823611114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45964.361823611114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45964.361823611114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45964.361823611114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45964.361823611114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45964.361823611114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45964.361823611114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45964.361823611114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45964.361823611114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45964.361823611114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45964.361823611114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45964.361823611114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139.36198564815277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5.6197402777834213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t="s">
        <v>39111</v>
      </c>
      <c r="B5" s="18" t="str">
        <f>IFERROR(VLOOKUP(D5,DB!A:K,11,0),"")</f>
        <v>R2</v>
      </c>
      <c r="C5" s="18">
        <v>1</v>
      </c>
      <c r="D5" s="18" t="s">
        <v>27612</v>
      </c>
      <c r="E5" s="86" t="s">
        <v>39021</v>
      </c>
      <c r="F5" s="114">
        <v>45964.332719907405</v>
      </c>
      <c r="G5" s="115">
        <f ca="1">IFERROR(NOW()-F5,"-")</f>
        <v>2.9103703709552065E-2</v>
      </c>
      <c r="H5" s="114">
        <v>45964.310497685183</v>
      </c>
      <c r="I5" s="18" t="str">
        <f>IFERROR(VLOOKUP(D5,DB!A:F,6,0),"")</f>
        <v>SCECO</v>
      </c>
      <c r="J5" s="18" t="str">
        <f>IFERROR(VLOOKUP(D5,DB!A:G,7,0),"")</f>
        <v>No BB Shifted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27620</v>
      </c>
      <c r="E6" s="86" t="s">
        <v>39021</v>
      </c>
      <c r="F6" s="114">
        <v>45964.332719907405</v>
      </c>
      <c r="G6" s="115">
        <f ca="1">IFERROR(NOW()-F6,"-")</f>
        <v>2.9103703709552065E-2</v>
      </c>
      <c r="H6" s="11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45964.361823611114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45964.361823611114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45964.361823611114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45964.361823611114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45964.361823611114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45964.361823611114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45964.361823611114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45964.361823611114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45964.361823611114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45964.361823611114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45964.361823611114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45964.361823611114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45964.361823611114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45964.361823611114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45964.361823611114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45964.361823611114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45964.361823611114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45964.361823611114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45964.361823611114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45964.361823611114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45964.361823611114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45964.361823611114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45964.361823611114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45964.361823611114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45964.361823611114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45964.361823611114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45964.361823611114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45964.361823611114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45964.361823611114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45964.361823611114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45964.361823611114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45964.361823611114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45964.361823611114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45964.361823611114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45964.361823611114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45964.361823611114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45964.361823611114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45964.361823611114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45964.361823611114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45964.361823611114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45964.361823611114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45964.361823611114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45964.361823611114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45964.361823611114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45964.361823611114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45964.361823611114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45964.361823611114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45964.361823611114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45964.361823611114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45964.361823611114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45964.361823611114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45964.361823611114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45964.361823611114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45964.361823611114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45964.361823611114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45964.361823611114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45964.361823611114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45964.361823611114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45964.361823611114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45964.361823611114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45964.361823611114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45964.361823611114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45964.361823611114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45964.361823611114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45964.361823611114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45964.361823611114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45964.361823611114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45964.361823611114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45964.361823611114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45964.361823611114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45964.361823611114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45964.361823611114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45964.361823611114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45964.361823611114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45964.361823611114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45964.361823611114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45964.361823611114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45964.361823611114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45964.361823611114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45964.361823611114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45964.361823611114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45964.361823611114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45964.361823611114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45964.361823611114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45964.361823611114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45964.361823611114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45964.361823611114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45964.361823611114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45964.361823611114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45964.361823611114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45964.361823611114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45964.361823611114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45964.361823611114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45964.361823611114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45964.361823611114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45964.361823611114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45964.361823611114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45964.361823611114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45964.361823611114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45964.361823611114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45964.361823611114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45964.361823611114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45964.361823611114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45964.361823611114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45964.361823611114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45964.361823611114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45964.361823611114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45964.361823611114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45964.361823611114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45964.361823611114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45964.361823611114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45964.361823611114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45964.361823611114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45964.361823611114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45964.361823611114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45964.361823611114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45964.361823611114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45964.361823611114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45964.361823611114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45964.361823611114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45964.361823611114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45964.361823611114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45964.361823611114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45964.361823611114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45964.361823611114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45964.361823611114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45964.361823611114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45964.361823611114</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45964.361823611114</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45964.361823611114</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45964.361823611114</v>
      </c>
      <c r="H4" s="22"/>
      <c r="I4" s="19" t="str">
        <f>IFERROR(VLOOKUP(D4,DB!A:F,6,0),"")</f>
        <v>Generator-DG</v>
      </c>
      <c r="J4" s="18" t="str">
        <f>IFERROR(VLOOKUP(D4,DB!A:G,7,0),"")</f>
        <v>Good</v>
      </c>
      <c r="K4" s="46"/>
      <c r="L4" s="23" t="str">
        <f>IFERROR(VLOOKUP(D4,DB!A:I,9,0),"")</f>
        <v>Zain</v>
      </c>
    </row>
    <row r="5" spans="1:13" ht="15" customHeight="1">
      <c r="A5" s="19"/>
      <c r="B5" s="62" t="str">
        <f>IFERROR(VLOOKUP(D5,DB!A:K,11,0),"")</f>
        <v/>
      </c>
      <c r="C5" s="18"/>
      <c r="D5" s="62"/>
      <c r="E5" s="18"/>
      <c r="F5" s="20"/>
      <c r="G5" s="21">
        <f t="shared" ca="1" si="0"/>
        <v>45964.361823611114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45964.361823611114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45964.361823611114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45964.361823611114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45964.361823611114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45964.361823611114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45964.361823611114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45964.361823611114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45964.361823611114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45964.361823611114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45964.361823611114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45964.361823611114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45964.361823611114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45964.361823611114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45964.361823611114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45964.361823611114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45964.361823611114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45964.361823611114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45964.361823611114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45964.361823611114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45964.361823611114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45964.361823611114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45964.361823611114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45964.361823611114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45964.361823611114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45964.361823611114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45964.361823611114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45964.361823611114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45964.361823611114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45964.361823611114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45964.361823611114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45964.361823611114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45964.361823611114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45964.361823611114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45964.361823611114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45964.361823611114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45964.361823611114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45964.361823611114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45964.361823611114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45964.361823611114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45964.361823611114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45964.361823611114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45964.361823611114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45964.361823611114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45964.361823611114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45964.361823611114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45964.361823611114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45964.361823611114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45964.361823611114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45964.361823611114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45964.361823611114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45964.361823611114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45964.361823611114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45964.361823611114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45964.361823611114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45964.361823611114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45964.361823611114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45964.361823611114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45964.361823611114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45964.361823611114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45964.361823611114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45964.361823611114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45964.361823611114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45964.361823611114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45964.361823611114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45964.361823611114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45964.361823611114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45964.361823611114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45964.361823611114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45964.361823611114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45964.361823611114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45964.361823611114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45964.361823611114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45964.361823611114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45964.361823611114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45964.361823611114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45964.361823611114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45964.361823611114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45964.361823611114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45964.361823611114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45964.361823611114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45964.361823611114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45964.361823611114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45964.361823611114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45964.361823611114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45964.361823611114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45964.361823611114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45964.361823611114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45964.361823611114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45964.361823611114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45964.361823611114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45964.361823611114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45964.361823611114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45964.361823611114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45964.361823611114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45964.361823611114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45964.361823611114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45964.361823611114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45964.361823611114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45964.361823611114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45964.361823611114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45964.361823611114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45964.361823611114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45964.361823611114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45964.361823611114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45964.361823611114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45964.361823611114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45964.361823611114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45964.361823611114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45964.361823611114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45964.361823611114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45964.361823611114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45964.361823611114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45964.361823611114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45964.361823611114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45964.361823611114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45964.361823611114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45964.361823611114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45964.361823611114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45964.361823611114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45964.361823611114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45964.361823611114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45964.361823611114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45964.361823611114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45964.361823611114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45964.361823611114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45964.361823611114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45964.361823611114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45964.361823611114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45964.361823611114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45964.361823611114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45964.361823611114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45964.361823611114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45964.361823611114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45964.361823611114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45964.361823611114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45964.361823611114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45964.361823611114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45964.361823611114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45964.361823611114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45964.361823611114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45964.361823611114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45964.361823611114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45964.361823611114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45964.361823611114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45964.361823611114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45964.361823611114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45964.361823611114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45964.361823611114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45964.361823611114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45964.361823611114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45964.361823611114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45964.361823611114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45964.361823611114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45964.361823611114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45964.361823611114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45964.361823611114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45964.361823611114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45964.361823611114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45964.361823611114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45964.361823611114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45964.361823611114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45964.361823611114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45964.361823611114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45964.361823611114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45964.361823611114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45964.361823611114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45964.361823611114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45964.361823611114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45964.361823611114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45964.361823611114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45964.361823611114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45964.361823611114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45964.361823611114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45964.361823611114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45964.361823611114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45964.361823611114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45964.361823611114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45964.361823611114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45964.361823611114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45964.361823611114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45964.361823611114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45964.361823611114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45964.361823611114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45964.361823611114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45964.361823611114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45964.361823611114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45964.361823611114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45964.361823611114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45964.361823611114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45964.361823611114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45964.361823611114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45964.361823611114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45964.361823611114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45964.361823611114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45964.361823611114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45964.361823611114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45964.361823611114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45964.361823611114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45964.361823611114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45964.361823611114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45964.361823611114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45964.361823611114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45964.361823611114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45964.361823611114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45964.361823611114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45964.361823611114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45964.361823611114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45964.361823611114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45964.361823611114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45964.361823611114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45964.361823611114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45964.361823611114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45964.361823611114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45964.361823611114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45964.361823611114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45964.361823611114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45964.361823611114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45964.361823611114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45964.361823611114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45964.361823611114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45964.361823611114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45964.361823611114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45964.361823611114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45964.361823611114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45964.361823611114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45964.361823611114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45964.361823611114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45964.361823611114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45964.361823611114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45964.361823611114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45964.361823611114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45964.361823611114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45964.361823611114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45964.361823611114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45964.361823611114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45964.361823611114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45964.361823611114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45964.361823611114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45964.361823611114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45964.361823611114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45964.361823611114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45964.361823611114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45964.361823611114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45964.361823611114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45964.361823611114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45964.361823611114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45964.361823611114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45964.361823611114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45964.361823611114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45964.361823611114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45964.361823611114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45964.361823611114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45964.361823611114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45964.361823611114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45964.361823611114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45964.361823611114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45964.361823611114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45964.361823611114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45964.361823611114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45964.361823611114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45964.361823611114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45964.361823611114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45964.361823611114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45964.361823611114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45964.361823611114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45964.361823611114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45964.361823611114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45964.361823611114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45964.361823611114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45964.361823611114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45964.361823611114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45964.361823611114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45964.361823611114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45964.361823611114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45964.361823611114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45964.361823611114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45964.361823611114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45964.361823611114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45964.361823611114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45964.361823611114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45964.361823611114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45964.361823611114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45964.361823611114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45964.361823611114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45964.361823611114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45964.361823611114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45964.361823611114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45964.361823611114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45964.361823611114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45964.361823611114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45964.361823611114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45964.361823611114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45964.361823611114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45964.361823611114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45964.361823611114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45964.361823611114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45964.361823611114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45964.361823611114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45964.361823611114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45964.361823611114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45964.361823611114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45964.361823611114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45964.361823611114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45964.361823611114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45964.361823611114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45964.361823611114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45964.361823611114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45964.361823611114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45964.361823611114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45964.361823611114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45964.361823611114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45964.361823611114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45964.361823611114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45964.361823611114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45964.361823611114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45964.361823611114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45964.361823611114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45964.361823611114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45964.361823611114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45964.361823611114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45964.361823611114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45964.361823611114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45964.361823611114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45964.361823611114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45964.361823611114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45964.361823611114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45964.361823611114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45964.361823611114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45964.361823611114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45964.361823611114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45964.361823611114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45964.361823611114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45964.361823611114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45964.361823611114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45964.361823611114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45964.361823611114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45964.361823611114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45964.361823611114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45964.361823611114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45964.361823611114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45964.361823611114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45964.361823611114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45964.361823611114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45964.361823611114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45964.361823611114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45964.361823611114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45964.361823611114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45964.361823611114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45964.361823611114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45964.361823611114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45964.361823611114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45964.361823611114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45964.361823611114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45964.361823611114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45964.361823611114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45964.361823611114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45964.361823611114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45964.361823611114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45964.361823611114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45964.361823611114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45964.361823611114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45964.361823611114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45964.361823611114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45964.361823611114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45964.361823611114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45964.361823611114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45964.361823611114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45964.361823611114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45964.361823611114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45964.361823611114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45964.361823611114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45964.361823611114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45964.361823611114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45964.361823611114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45964.361823611114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45964.361823611114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45964.361823611114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45964.361823611114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45964.361823611114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45964.361823611114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45964.361823611114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45964.361823611114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45964.361823611114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45964.361823611114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45964.361823611114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45964.361823611114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45964.361823611114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45964.361823611114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45964.361823611114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45964.361823611114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45964.361823611114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45964.361823611114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45964.361823611114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45964.361823611114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45964.361823611114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45964.361823611114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45964.361823611114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45964.361823611114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45964.361823611114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45964.361823611114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45964.361823611114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45964.361823611114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45964.361823611114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45964.361823611114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45964.361823611114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45964.361823611114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45964.361823611114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45964.361823611114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45964.361823611114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45964.361823611114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45964.361823611114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45964.361823611114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45964.361823611114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45964.361823611114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45964.361823611114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45964.361823611114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45964.361823611114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45964.361823611114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45964.361823611114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45964.361823611114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45964.361823611114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45964.361823611114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45964.361823611114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45964.361823611114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45964.361823611114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45964.361823611114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45964.361823611114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45964.361823611114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45964.361823611114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45964.361823611114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45964.361823611114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45964.361823611114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45964.361823611114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45964.361823611114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45964.361823611114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45964.361823611114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45964.361823611114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45964.361823611114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45964.361823611114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45964.361823611114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45964.361823611114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45964.361823611114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45964.361823611114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45964.361823611114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45964.361823611114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45964.361823611114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45964.361823611114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45964.361823611114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45964.361823611114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45964.361823611114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45964.361823611114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45964.361823611114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45964.361823611114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45964.361823611114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45964.361823611114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45964.361823611114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45964.361823611114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45964.361823611114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45964.361823611114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45964.361823611114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45964.361823611114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45964.361823611114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45964.361823611114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45964.361823611114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45964.361823611114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45964.361823611114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45964.361823611114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45964.361823611114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45964.361823611114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45964.361823611114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45964.361823611114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45964.361823611114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45964.361823611114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45964.361823611114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45964.361823611114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45964.361823611114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45964.361823611114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45964.361823611114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45964.361823611114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45964.361823611114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45964.361823611114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45964.361823611114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45964.361823611114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45964.361823611114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45964.361823611114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45964.361823611114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45964.361823611114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45964.361823611114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45964.361823611114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45964.361823611114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45964.361823611114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45964.361823611114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45964.361823611114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45964.361823611114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45964.361823611114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45964.361823611114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45964.361823611114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45964.361823611114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45964.361823611114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45964.361823611114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45964.361823611114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45964.361823611114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45964.361823611114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45964.361823611114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45964.361823611114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45964.361823611114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45964.361823611114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45964.361823611114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45964.361823611114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45964.361823611114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45964.361823611114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45964.361823611114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45964.361823611114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45964.361823611114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45964.361823611114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45964.361823611114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45964.361823611114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45964.361823611114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45964.361823611114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45964.361823611114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45964.361823611114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45964.361823611114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45964.361823611114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45964.361823611114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45964.361823611114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45964.361823611114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45964.361823611114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45964.361823611114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45964.361823611114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45964.361823611114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45964.361823611114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45964.361823611114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45964.361823611114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45964.361823611114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45964.361823611114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45964.361823611114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45964.361823611114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45964.361823611114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45964.361823611114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45964.361823611114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45964.361823611114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45964.361823611114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45964.361823611114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45964.361823611114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45964.361823611114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45964.361823611114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45964.361823611114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45964.361823611114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45964.361823611114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45964.361823611114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45964.361823611114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45964.361823611114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45964.361823611114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45964.361823611114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45964.361823611114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45964.361823611114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45964.361823611114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45964.361823611114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45964.361823611114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45964.361823611114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45964.361823611114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45964.361823611114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45964.361823611114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45964.361823611114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45964.361823611114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45964.361823611114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45964.361823611114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45964.361823611114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45964.361823611114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45964.361823611114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45964.361823611114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45964.361823611114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45964.361823611114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45964.361823611114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45964.361823611114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45964.361823611114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45964.361823611114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45964.361823611114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45964.361823611114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45964.361823611114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45964.361823611114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45964.361823611114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45964.361823611114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45964.361823611114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45964.361823611114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45964.361823611114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45964.361823611114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45964.361823611114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45964.361823611114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45964.361823611114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45964.361823611114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45964.361823611114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45964.361823611114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45964.361823611114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45964.361823611114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45964.361823611114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45964.361823611114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45964.361823611114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45964.361823611114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45964.361823611114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45964.361823611114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45964.361823611114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45964.361823611114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45964.361823611114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45964.361823611114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45964.361823611114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45964.361823611114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45964.361823611114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45964.361823611114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45964.361823611114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45964.361823611114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45964.361823611114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45964.361823611114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45964.361823611114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45964.361823611114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45964.361823611114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45964.361823611114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45964.361823611114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45964.361823611114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45964.361823611114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45964.361823611114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45964.361823611114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45964.361823611114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45964.361823611114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45964.361823611114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45964.361823611114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45964.361823611114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45964.361823611114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45964.361823611114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45964.361823611114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45964.361823611114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45964.361823611114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45964.361823611114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45964.361823611114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45964.361823611114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45964.361823611114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45964.361823611114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45964.361823611114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45964.361823611114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45964.361823611114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45964.361823611114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45964.361823611114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45964.361823611114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45964.361823611114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45964.361823611114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45964.361823611114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45964.361823611114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45964.361823611114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45964.361823611114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45964.361823611114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45964.361823611114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45964.361823611114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45964.361823611114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45964.361823611114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45964.361823611114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45964.361823611114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45964.361823611114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45964.361823611114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45964.361823611114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45964.361823611114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45964.361823611114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45964.361823611114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45964.361823611114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45964.361823611114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45964.361823611114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45964.361823611114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45964.361823611114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45964.361823611114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45964.361823611114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45964.361823611114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45964.361823611114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45964.361823611114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45964.361823611114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45964.361823611114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45964.361823611114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45964.361823611114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45964.361823611114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45964.361823611114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45964.361823611114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45964.361823611114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45964.361823611114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45964.361823611114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45964.361823611114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45964.361823611114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45964.361823611114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45964.361823611114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45964.361823611114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45964.361823611114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45964.361823611114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45964.361823611114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45964.361823611114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45964.361823611114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45964.361823611114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45964.361823611114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45964.361823611114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45964.361823611114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45964.361823611114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45964.361823611114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45964.361823611114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45964.361823611114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45964.361823611114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45964.361823611114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45964.361823611114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45964.361823611114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45964.361823611114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45964.361823611114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45964.361823611114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45964.361823611114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45964.361823611114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45964.361823611114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45964.361823611114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45964.361823611114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45964.361823611114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45964.361823611114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45964.361823611114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45964.361823611114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45964.361823611114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45964.361823611114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45964.361823611114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45964.361823611114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45964.361823611114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45964.361823611114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45964.361823611114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45964.361823611114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45964.361823611114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45964.361823611114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45964.361823611114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45964.361823611114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45964.361823611114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45964.361823611114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45964.361823611114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45964.361823611114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45964.361823611114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45964.361823611114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45964.361823611114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45964.361823611114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45964.361823611114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45964.361823611114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45964.361823611114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45964.361823611114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45964.361823611114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45964.361823611114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45964.361823611114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45964.361823611114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45964.361823611114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45964.361823611114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45964.361823611114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45964.361823611114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45964.361823611114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45964.361823611114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45964.361823611114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45964.361823611114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45964.361823611114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45964.361823611114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45964.361823611114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45964.361823611114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45964.361823611114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45964.361823611114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45964.361823611114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45964.361823611114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45964.361823611114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45964.361823611114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45964.361823611114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45964.361823611114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45964.361823611114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45964.361823611114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45964.361823611114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45964.361823611114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45964.361823611114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45964.361823611114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45964.361823611114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45964.361823611114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45964.361823611114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45964.361823611114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45964.361823611114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45964.361823611114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45964.361823611114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45964.361823611114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45964.361823611114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45964.361823611114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45964.361823611114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45964.361823611114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45964.361823611114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45964.361823611114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45964.361823611114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45964.361823611114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45964.361823611114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45964.361823611114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45964.361823611114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45964.361823611114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45964.361823611114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45964.361823611114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45964.361823611114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45964.361823611114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45964.361823611114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45964.361823611114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45964.361823611114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45964.361823611114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45964.361823611114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45964.361823611114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45964.361823611114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45964.361823611114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45964.361823611114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45964.361823611114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45964.361823611114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45964.361823611114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45964.361823611114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45964.361823611114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45964.361823611114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45964.361823611114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45964.361823611114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45964.361823611114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45964.361823611114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45964.361823611114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45964.361823611114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45964.361823611114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45964.361823611114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45964.361823611114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45964.361823611114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45964.361823611114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45964.361823611114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45964.361823611114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45964.361823611114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45964.361823611114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45964.361823611114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45964.361823611114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45964.361823611114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45964.361823611114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45964.361823611114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45964.361823611114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45964.361823611114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45964.361823611114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45964.361823611114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45964.361823611114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45964.361823611114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45964.361823611114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45964.361823611114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45964.361823611114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45964.361823611114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45964.361823611114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45964.361823611114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45964.361823611114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45964.361823611114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45964.361823611114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45964.361823611114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45964.361823611114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45964.361823611114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45964.361823611114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45964.361823611114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45964.361823611114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45964.361823611114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45964.361823611114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45964.361823611114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45964.361823611114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45964.361823611114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45964.361823611114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45964.361823611114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45964.361823611114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45964.361823611114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45964.361823611114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45964.361823611114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45964.361823611114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45964.361823611114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45964.361823611114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45964.361823611114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45964.361823611114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45964.361823611114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45964.361823611114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45964.361823611114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45964.361823611114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45964.361823611114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45964.361823611114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45964.361823611114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45964.361823611114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45964.361823611114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45964.361823611114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45964.361823611114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45964.361823611114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45964.361823611114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45964.361823611114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45964.361823611114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45964.361823611114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45964.361823611114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45964.361823611114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45964.361823611114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45964.361823611114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45964.361823611114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45964.361823611114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45964.361823611114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45964.361823611114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45964.361823611114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45964.361823611114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45964.361823611114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45964.361823611114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45964.361823611114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45964.361823611114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45964.361823611114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45964.361823611114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45964.361823611114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45964.361823611114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45964.361823611114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45964.361823611114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45964.361823611114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45964.361823611114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45964.361823611114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45964.361823611114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45964.361823611114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45964.361823611114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45964.361823611114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45964.361823611114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45964.361823611114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45964.361823611114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45964.361823611114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45964.361823611114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45964.361823611114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45964.361823611114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45964.361823611114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45964.361823611114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45964.361823611114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45964.361823611114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45964.361823611114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45964.361823611114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45964.361823611114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45964.361823611114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45964.361823611114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45964.361823611114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45964.361823611114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45964.361823611114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45964.361823611114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45964.361823611114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45964.361823611114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45964.361823611114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45964.361823611114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45964.361823611114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45964.361823611114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45964.361823611114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45964.361823611114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45964.361823611114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45964.361823611114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45964.361823611114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45964.361823611114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45964.361823611114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45964.361823611114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45964.361823611114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45964.361823611114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45964.361823611114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45964.361823611114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45964.361823611114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45964.361823611114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45964.361823611114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45964.361823611114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45964.361823611114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45964.361823611114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45964.361823611114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45964.361823611114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45964.361823611114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45964.361823611114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45964.361823611114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45964.361823611114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45964.361823611114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45964.361823611114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45964.361823611114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45964.361823611114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45964.361823611114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45964.361823611114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45964.361823611114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45964.361823611114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45964.361823611114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45964.361823611114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45964.361823611114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45964.361823611114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45964.361823611114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45964.361823611114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45964.361823611114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45964.361823611114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45964.361823611114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45964.361823611114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45964.361823611114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45964.361823611114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45964.361823611114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45964.361823611114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45964.361823611114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45964.361823611114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45964.361823611114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45964.361823611114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45964.361823611114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45964.361823611114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45964.361823611114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45964.361823611114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45964.361823611114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45964.361823611114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45964.361823611114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45964.361823611114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45964.361823611114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45964.361823611114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45964.361823611114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45964.361823611114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45964.361823611114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45964.361823611114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45964.361823611114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45964.361823611114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45964.361823611114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45964.361823611114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45964.361823611114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45964.361823611114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45964.361823611114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45964.361823611114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45964.361823611114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45964.361823611114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45964.361823611114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45964.361823611114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45964.361823611114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45964.361823611114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45964.361823611114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45964.361823611114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45964.361823611114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45964.361823611114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45964.361823611114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45964.361823611114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45964.361823611114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45964.361823611114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45964.361823611114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45964.361823611114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45964.361823611114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45964.361823611114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45964.361823611114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45964.361823611114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45964.361823611114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45964.361823611114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45964.361823611114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45964.361823611114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45964.361823611114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45964.361823611114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45964.361823611114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45964.361823611114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45964.361823611114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45964.361823611114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45964.361823611114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45964.361823611114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45964.361823611114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45964.361823611114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45964.361823611114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45964.361823611114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45964.361823611114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45964.361823611114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45964.361823611114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45964.361823611114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45964.361823611114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45964.361823611114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45964.361823611114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45964.361823611114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45964.361823611114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45964.361823611114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45964.361823611114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45964.361823611114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45964.361823611114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45964.361823611114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45964.361823611114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45964.361823611114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45964.361823611114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45964.361823611114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45964.361823611114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45964.361823611114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45964.361823611114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45964.361823611114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45964.361823611114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45964.361823611114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45964.361823611114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45964.361823611114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45964.361823611114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45964.361823611114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45964.361823611114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45964.361823611114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45964.361823611114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45964.361823611114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260.88110601851804</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120" t="s">
        <v>33959</v>
      </c>
      <c r="E3" s="97" t="s">
        <v>39021</v>
      </c>
      <c r="F3" s="122">
        <v>45964.339120370372</v>
      </c>
      <c r="G3" s="123">
        <f ca="1">IFERROR(NOW()-F3,"")</f>
        <v>2.2703240741975605E-2</v>
      </c>
      <c r="H3" s="122">
        <v>45964.333043981482</v>
      </c>
      <c r="I3" s="118" t="str">
        <f>IFERROR(VLOOKUP(D3,DB!A:F,6,0),"")</f>
        <v>SCECO</v>
      </c>
      <c r="J3" s="118" t="str">
        <f>IFERROR(VLOOKUP(D3,DB!A:G,7,0),"")</f>
        <v>Dead</v>
      </c>
      <c r="K3" s="124" t="s">
        <v>39118</v>
      </c>
      <c r="L3" s="120" t="str">
        <f>IFERROR(VLOOKUP(D3,DB!A:I,9,0),"")</f>
        <v>Latis</v>
      </c>
    </row>
    <row r="4" spans="1:16" ht="15" customHeight="1">
      <c r="A4" s="118"/>
      <c r="B4" s="118" t="str">
        <f>IFERROR(VLOOKUP(D4,DB!A:K,11,0),"")</f>
        <v/>
      </c>
      <c r="C4" s="119"/>
      <c r="D4" s="120"/>
      <c r="E4" s="97"/>
      <c r="F4" s="122"/>
      <c r="G4" s="123">
        <f ca="1">IFERROR(NOW()-F4,"")</f>
        <v>45964.361823611114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45964.361823611114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45964.361823611114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45964.361823611114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45964.361823611114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45964.361823611114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45964.361823611114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45964.361823611114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45964.361823611114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45964.361823611114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45964.361823611114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45964.361823611114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45964.361823611114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45964.361823611114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45964.361823611114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45964.361823611114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45964.361823611114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45964.361823611114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45964.361823611114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45964.361823611114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45964.361823611114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45964.361823611114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45964.361823611114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45964.361823611114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45964.361823611114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45964.361823611114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45964.361823611114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45964.361823611114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45964.361823611114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45964.361823611114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45964.361823611114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45964.361823611114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45964.361823611114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45964.361823611114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45964.361823611114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45964.361823611114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45964.361823611114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45964.361823611114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45964.361823611114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45964.361823611114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45964.361823611114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45964.361823611114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45964.361823611114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45964.361823611114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45964.361823611114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45964.361823611114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45964.361823611114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45964.361823611114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45964.361823611114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45964.361823611114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45964.361823611114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45964.361823611114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45964.361823611114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45964.361823611114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45964.361823611114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45964.361823611114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45964.361823611114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45964.361823611114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45964.361823611114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45964.361823611114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45964.361823611114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45964.361823611114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45964.361823611114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45964.361823611114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45964.361823611114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45964.361823611114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45964.361823611114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45964.361823611114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45964.361823611114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45964.361823611114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45964.361823611114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45964.361823611114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45964.361823611114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45964.361823611114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45964.361823611114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45964.361823611114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45964.361823611114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45964.361823611114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45964.361823611114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45964.361823611114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45964.361823611114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45964.361823611114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45964.361823611114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45964.361823611114</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45964.361823611114</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72.529763425925921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38.172946296297596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15.700712500001828</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74"/>
      <c r="E5" s="151"/>
      <c r="F5" s="152"/>
      <c r="G5" s="153">
        <f ca="1">IFERROR(NOW()-F5,"")</f>
        <v>45964.361823611114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45964.361823611114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45964.361823611114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45964.361823611114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45964.361823611114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45964.361823611114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45964.361823611114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45964.361823611114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45964.361823611114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45964.361823611114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45964.361823611114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45964.361823611114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45964.361823611114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45964.361823611114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45964.361823611114</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45964.361823611114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45964.361823611114</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45964.361823611114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45964.361823611114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45964.361823611114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45964.361823611114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45964.361823611114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45964.361823611114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45964.361823611114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45964.361823611114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45964.361823611114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45964.361823611114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45964.361823611114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45964.361823611114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45964.361823611114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45964.361823611114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45964.361823611114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45964.361823611114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45964.361823611114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45964.361823611114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45964.361823611114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45964.361823611114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45964.361823611114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45964.361823611114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45964.361823611114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45964.361823611114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45964.361823611114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45964.361823611114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45964.361823611114</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45964.361823611114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45964.361823611114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45964.361823611114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45964.361823611114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45964.361823611114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45964.361823611114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45964.361823611114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45964.361823611114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45964.361823611114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45964.361823611114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45964.361823611114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45964.361823611114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45964.361823611114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45964.361823611114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45964.361823611114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45964.361823611114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45964.361823611114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45964.361823611114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45964.361823611114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45964.361823611114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45964.361823611114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45964.361823611114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45964.361823611114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45964.361823611114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45964.361823611114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45964.361823611114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45964.361823611114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45964.361823611114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45964.361823611114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45964.361823611114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45964.361823611114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45964.361823611114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45964.361823611114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45964.361823611114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45964.361823611114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45964.361823611114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45964.361823611114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45964.361823611114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45964.361823611114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45964.361823611114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45964.361823611114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45964.361823611114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45964.361823611114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45964.361823611114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45964.361823611114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45964.361823611114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45964.361823611114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45964.361823611114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45964.361823611114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45964.361823611114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45964.361823611114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45964.361823611114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45964.361823611114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45964.361823611114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45964.361823611114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45964.361823611114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45964.361823611114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45964.361823611114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45964.361823611114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45964.361823611114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45964.361823611114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45964.361823611114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45964.361823611114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45964.361823611114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45964.361823611114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45964.361823611114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45964.361823611114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45964.361823611114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45964.361823611114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45964.361823611114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45964.361823611114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45964.361823611114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45964.361823611114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45964.361823611114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45964.361823611114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45964.361823611114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45964.361823611114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45964.361823611114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45964.361823611114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45964.361823611114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45964.361823611114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45964.361823611114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45964.361823611114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45964.361823611114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45964.361823611114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45964.361823611114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45964.361823611114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45964.361823611114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45964.361823611114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45964.361823611114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45964.361823611114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45964.361823611114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45964.361823611114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45964.361823611114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45964.361823611114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45964.361823611114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45964.361823611114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45964.361823611114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45964.361823611114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45964.361823611114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45964.361823611114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45964.361823611114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45964.361823611114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45964.361823611114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45964.361823611114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45964.361823611114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45964.361823611114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45964.361823611114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45964.361823611114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45964.361823611114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45964.361823611114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45964.361823611114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45964.361823611114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45964.361823611114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45964.361823611114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45964.361823611114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45964.361823611114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45964.361823611114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45964.361823611114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45964.361823611114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45964.361823611114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45964.361823611114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45964.361823611114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45964.361823611114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45964.361823611114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45964.361823611114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45964.361823611114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45964.361823611114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45964.361823611114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45964.361823611114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45964.361823611114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45964.361823611114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45964.361823611114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45964.361823611114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45964.361823611114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45964.361823611114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45964.361823611114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45964.361823611114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45964.361823611114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45964.361823611114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45964.361823611114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45964.361823611114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45964.361823611114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45964.361823611114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45964.361823611114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45964.361823611114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45964.361823611114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45964.361823611114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45964.361823611114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45964.361823611114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45964.361823611114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45964.361823611114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45964.361823611114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45964.361823611114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45964.361823611114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45964.361823611114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45964.361823611114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45964.361823611114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45964.361823611114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45964.361823611114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45964.361823611114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45964.361823611114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45964.361823611114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45964.361823611114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45964.361823611114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45964.361823611114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45964.361823611114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45964.361823611114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45964.361823611114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45964.361823611114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45964.361823611114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45964.361823611114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45964.361823611114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45964.361823611114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45964.361823611114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45964.361823611114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45964.361823611114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45964.361823611114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45964.361823611114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45964.361823611114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45964.361823611114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45964.361823611114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45964.361823611114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45964.361823611114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45964.361823611114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45964.361823611114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45964.361823611114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45964.361823611114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45964.361823611114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45964.361823611114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45964.361823611114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45964.361823611114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45964.361823611114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45964.361823611114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45964.361823611114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45964.361823611114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45964.361823611114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45964.361823611114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45964.361823611114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45964.361823611114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45964.361823611114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45964.361823611114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45964.361823611114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45964.361823611114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45964.361823611114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45964.361823611114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45964.361823611114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45964.361823611114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45964.361823611114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45964.361823611114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45964.361823611114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45964.361823611114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45964.361823611114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45964.361823611114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45964.361823611114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45964.361823611114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45964.361823611114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45964.361823611114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45964.361823611114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45964.361823611114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45964.361823611114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45964.361823611114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45964.361823611114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45964.361823611114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45964.361823611114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45964.361823611114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45964.361823611114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45964.361823611114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45964.361823611114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45964.361823611114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45964.361823611114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45964.361823611114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45964.361823611114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45964.361823611114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45964.361823611114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45964.361823611114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45964.361823611114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45964.361823611114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45964.361823611114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45964.361823611114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45964.361823611114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45964.361823611114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45964.361823611114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45964.361823611114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45964.361823611114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45964.361823611114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45964.361823611114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45964.361823611114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45964.361823611114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45964.361823611114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45964.361823611114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45964.361823611114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45964.361823611114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45964.361823611114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45964.361823611114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45964.361823611114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45964.361823611114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45964.361823611114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45964.361823611114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45964.361823611114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45964.361823611114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45964.361823611114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45964.361823611114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45964.361823611114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45964.361823611114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45964.361823611114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45964.361823611114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45964.361823611114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45964.361823611114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45964.361823611114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45964.361823611114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45964.361823611114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45964.361823611114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45964.361823611114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45964.361823611114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45964.361823611114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45964.361823611114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45964.361823611114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45964.361823611114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45964.361823611114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45964.361823611114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45964.361823611114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45964.361823611114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45964.361823611114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45964.361823611114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45964.361823611114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45964.361823611114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45964.361823611114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45964.361823611114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45964.361823611114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45964.361823611114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45964.361823611114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45964.361823611114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45964.361823611114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45964.361823611114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45964.361823611114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45964.361823611114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45964.361823611114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45964.361823611114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45964.361823611114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45964.361823611114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45964.361823611114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45964.361823611114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45964.361823611114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45964.361823611114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45964.361823611114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45964.361823611114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45964.361823611114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45964.361823611114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45964.361823611114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45964.361823611114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45964.361823611114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45964.361823611114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45964.361823611114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45964.361823611114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45964.361823611114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45964.361823611114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45964.361823611114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45964.361823611114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45964.361823611114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45964.361823611114</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30770</v>
      </c>
      <c r="E2" s="102" t="s">
        <v>39021</v>
      </c>
      <c r="F2" s="175">
        <v>45964.139004629629</v>
      </c>
      <c r="G2" s="115">
        <f t="shared" ref="G2:G15" ca="1" si="0">IFERROR(NOW()-F2,"-")</f>
        <v>0.22281898148503387</v>
      </c>
      <c r="H2" s="171">
        <v>45964.083634259259</v>
      </c>
      <c r="I2" s="169" t="str">
        <f>IFERROR(VLOOKUP(D2,DB!A:F,6,0),"")</f>
        <v>SCECO</v>
      </c>
      <c r="J2" s="169" t="str">
        <f>IFERROR(VLOOKUP(D2,DB!A:G,7,0),"")</f>
        <v>Vandalized</v>
      </c>
      <c r="K2" s="172" t="s">
        <v>39126</v>
      </c>
      <c r="L2" s="173" t="str">
        <f>IFERROR(VLOOKUP(D2,DB!A:I,9,0),"")</f>
        <v>Latis</v>
      </c>
    </row>
    <row r="3" spans="1:16383" ht="31.5" customHeight="1">
      <c r="A3" s="168"/>
      <c r="B3" s="169" t="str">
        <f>IFERROR(VLOOKUP(D3,DB!A:K,11,0),"")</f>
        <v/>
      </c>
      <c r="C3" s="170"/>
      <c r="D3" s="169"/>
      <c r="E3" s="102"/>
      <c r="F3" s="171"/>
      <c r="G3" s="115">
        <f t="shared" ca="1" si="0"/>
        <v>45964.361823611114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45964.361823611114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45964.361823611114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45964.361823611114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45964.361823611114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45964.361823611114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45964.361823611114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45964.361823611114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45964.361823611114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45964.361823611114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45964.361823611114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45964.361823611114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45964.361823611114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45964.361823611114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45964.361823611114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45964.361823611114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45964.361823611114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45964.361823611114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45964.361823611114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45964.361823611114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45964.361823611114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45964.361823611114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45964.361823611114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45964.361823611114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45964.361823611114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45964.361823611114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45964.361823611114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45964.361823611114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45964.361823611114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45964.361823611114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45964.361823611114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45964.361823611114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45964.361823611114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