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496" documentId="13_ncr:1_{F6CB121F-512D-4AA6-A0C1-0FB36C537598}" xr6:coauthVersionLast="47" xr6:coauthVersionMax="47" xr10:uidLastSave="{E394575E-CBDD-41D7-A831-9F359C47AB16}"/>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 i="2" l="1"/>
  <c r="L2" i="6"/>
  <c r="L3" i="6"/>
  <c r="L4" i="6"/>
  <c r="L5" i="6"/>
  <c r="L6" i="6"/>
  <c r="L7" i="6"/>
  <c r="L8" i="6"/>
  <c r="I2" i="6"/>
  <c r="I3" i="6"/>
  <c r="I4" i="6"/>
  <c r="I5" i="6"/>
  <c r="I6" i="6"/>
  <c r="I7" i="6"/>
  <c r="I8" i="6"/>
  <c r="G2" i="6"/>
  <c r="G3" i="6"/>
  <c r="G4" i="6"/>
  <c r="G5" i="6"/>
  <c r="G6" i="6"/>
  <c r="G7" i="6"/>
  <c r="G8" i="6"/>
  <c r="B2" i="6"/>
  <c r="B3" i="6"/>
  <c r="B4" i="6"/>
  <c r="B5" i="6"/>
  <c r="B6" i="6"/>
  <c r="B7" i="6"/>
  <c r="B8" i="6"/>
  <c r="J2" i="6"/>
  <c r="J3" i="6"/>
  <c r="J4" i="6"/>
  <c r="J5" i="6"/>
  <c r="J6" i="6"/>
  <c r="J7" i="6"/>
  <c r="J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<sst xmlns="http://schemas.openxmlformats.org/spreadsheetml/2006/main" count="180310" uniqueCount="39136">
  <si>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</si>
  <si>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</si>
  <si>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</si>
  <si>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</si>
  <si>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</si>
  <si>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</si>
  <si>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</si>
  <si>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</si>
  <si>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</si>
  <si>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</si>
  <si>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</si>
  <si>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</si>
  <si>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</si>
  <si>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</si>
  <si>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</si>
  <si>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</si>
  <si>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</si>
  <si>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</si>
  <si>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</si>
  <si>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</si>
  <si>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</si>
  <si>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</si>
  <si>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</si>
  <si>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</si>
  <si>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</si>
  <si>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</si>
  <si>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</si>
  <si>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</si>
  <si>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</si>
  <si>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</si>
  <si>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</si>
  <si>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</si>
  <si>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</si>
  <si>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</si>
  <si>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</si>
  <si>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</si>
  <si>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</si>
  <si>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</si>
  <si>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</si>
  <si>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</si>
  <si>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</si>
  <si>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</si>
  <si>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</si>
  <si>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</si>
  <si>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</si>
  <si>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</si>
  <si>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</si>
  <si>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</si>
  <si>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</si>
  <si>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</si>
  <si>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</si>
  <si>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</si>
  <si>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</si>
  <si>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</si>
  <si>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</si>
  <si>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</si>
  <si>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</si>
  <si>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</si>
  <si>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</si>
  <si>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</si>
  <si>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</si>
  <si>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</si>
  <si>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</si>
  <si>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</si>
  <si>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</si>
  <si>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</si>
  <si>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</si>
  <si>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</si>
  <si>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</si>
  <si>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</si>
  <si>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</si>
  <si>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</si>
  <si>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</si>
  <si>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</si>
  <si>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</si>
  <si>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</si>
  <si>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</si>
  <si>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</si>
  <si>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</si>
  <si>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</si>
  <si>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</si>
  <si>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</si>
  <si>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</si>
  <si>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</si>
  <si>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</si>
  <si>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</si>
  <si>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</si>
  <si>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</si>
  <si>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</si>
  <si>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</si>
  <si>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</si>
  <si>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</si>
  <si>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</si>
  <si>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</si>
  <si>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</si>
  <si>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</si>
  <si>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</si>
  <si>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</si>
  <si>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</si>
  <si>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</si>
  <si>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</si>
  <si>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</si>
  <si>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</si>
  <si>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</si>
  <si>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</si>
  <si>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</si>
  <si>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</si>
  <si>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</si>
  <si>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</si>
  <si>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</si>
  <si>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</si>
  <si>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</si>
  <si>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</si>
  <si>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</si>
  <si>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</si>
  <si>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</si>
  <si>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</si>
  <si>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</si>
  <si>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</si>
  <si>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</si>
  <si>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</si>
  <si>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</si>
  <si>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</si>
  <si>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</si>
  <si>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</si>
  <si>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</si>
  <si>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</si>
  <si>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</si>
  <si>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</si>
  <si>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</si>
  <si>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</si>
  <si>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</si>
  <si>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</si>
  <si>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</si>
  <si>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</si>
  <si>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</si>
  <si>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</si>
  <si>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</si>
  <si>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</si>
  <si>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</si>
  <si>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</si>
  <si>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</si>
  <si>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</si>
  <si>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</si>
  <si>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</si>
  <si>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</si>
  <si>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</si>
  <si>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</si>
  <si>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</si>
  <si>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</si>
  <si>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</si>
  <si>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</si>
  <si>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</si>
  <si>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</si>
  <si>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</si>
  <si>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</si>
  <si>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</si>
  <si>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</si>
  <si>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</si>
  <si>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</si>
  <si>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</si>
  <si>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</si>
  <si>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</si>
  <si>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</si>
  <si>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</si>
  <si>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</si>
  <si>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</si>
  <si>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</si>
  <si>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</si>
  <si>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</si>
  <si>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</si>
  <si>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</si>
  <si>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</si>
  <si>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</si>
  <si>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</si>
  <si>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</si>
  <si>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</si>
  <si>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</si>
  <si>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</si>
  <si>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</si>
  <si>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</si>
  <si>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</si>
  <si>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</si>
  <si>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</si>
  <si>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</si>
  <si>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</si>
  <si>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</si>
  <si>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</si>
  <si>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</si>
  <si>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</si>
  <si>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</si>
  <si>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</si>
  <si>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</si>
  <si>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</si>
  <si>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</si>
  <si>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</si>
  <si>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</si>
  <si>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</si>
  <si>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</si>
  <si>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</si>
  <si>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</si>
  <si>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</si>
  <si>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</si>
  <si>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</si>
  <si>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</si>
  <si>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</si>
  <si>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</si>
  <si>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</si>
  <si>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</si>
  <si>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</si>
  <si>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</si>
  <si>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</si>
  <si>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</si>
  <si>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</si>
  <si>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</si>
  <si>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</si>
  <si>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</si>
  <si>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</si>
  <si>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</si>
  <si>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</si>
  <si>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</si>
  <si>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</si>
  <si>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</si>
  <si>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</si>
  <si>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</si>
  <si>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</si>
  <si>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</si>
  <si>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</si>
  <si>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</si>
  <si>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</si>
  <si>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</si>
  <si>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</si>
  <si>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</si>
  <si>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</si>
  <si>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</si>
  <si>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</si>
  <si>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</si>
  <si>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</si>
  <si>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</si>
  <si>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</si>
  <si>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</si>
  <si>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</si>
  <si>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</si>
  <si>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</si>
  <si>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</si>
  <si>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</si>
  <si>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</si>
  <si>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</si>
  <si>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</si>
  <si>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</si>
  <si>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</si>
  <si>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</si>
  <si>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</si>
  <si>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</si>
  <si>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</si>
  <si>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</si>
  <si>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</si>
  <si>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</si>
  <si>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</si>
  <si>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</si>
  <si>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</si>
  <si>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</si>
  <si>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</si>
  <si>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</si>
  <si>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</si>
  <si>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</si>
  <si>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</si>
  <si>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</si>
  <si>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</si>
  <si>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</si>
  <si>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</si>
  <si>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</si>
  <si>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</si>
  <si>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</si>
  <si>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</si>
  <si>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</si>
  <si>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</si>
  <si>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</si>
  <si>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</si>
  <si>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</si>
  <si>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</si>
  <si>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</si>
  <si>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</si>
  <si>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</si>
  <si>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</si>
  <si>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</si>
  <si>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</si>
  <si>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</si>
  <si>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</si>
  <si>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</si>
  <si>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</si>
  <si>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</si>
  <si>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</si>
  <si>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</si>
  <si>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</si>
  <si>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</si>
  <si>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</si>
  <si>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</si>
  <si>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</si>
  <si>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</si>
  <si>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</si>
  <si>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</si>
  <si>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</si>
  <si>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</si>
  <si>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</si>
  <si>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</si>
  <si>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</si>
  <si>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</si>
  <si>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</si>
  <si>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</si>
  <si>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</si>
  <si>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</si>
  <si>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</si>
  <si>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</si>
  <si>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</si>
  <si>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</si>
  <si>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</si>
  <si>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</si>
  <si>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</si>
  <si>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</si>
  <si>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</si>
  <si>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</si>
  <si>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</si>
  <si>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</si>
  <si>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</si>
  <si>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</si>
  <si>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</si>
  <si>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</si>
  <si>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</si>
  <si>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</si>
  <si>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</si>
  <si>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</si>
  <si>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</si>
  <si>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</si>
  <si>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</si>
  <si>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</si>
  <si>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</si>
  <si>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</si>
  <si>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</si>
  <si>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</si>
  <si>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</si>
  <si>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</si>
  <si>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</si>
  <si>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</si>
  <si>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</si>
  <si>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</si>
  <si>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</si>
  <si>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</si>
  <si>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</si>
  <si>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</si>
  <si>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</si>
  <si>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</si>
  <si>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</si>
  <si>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</si>
  <si>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</si>
  <si>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</si>
  <si>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</si>
  <si>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</si>
  <si>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</si>
  <si>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</si>
  <si>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</si>
  <si>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</si>
  <si>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</si>
  <si>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</si>
  <si>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</si>
  <si>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</si>
  <si>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</si>
  <si>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</si>
  <si>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</si>
  <si>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</si>
  <si>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</si>
  <si>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</si>
  <si>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</si>
  <si>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</si>
  <si>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</si>
  <si>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</si>
  <si>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</si>
  <si>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</si>
  <si>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</si>
  <si>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</si>
  <si>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</si>
  <si>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</si>
  <si>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</si>
  <si>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</si>
  <si>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</si>
  <si>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</si>
  <si>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</si>
  <si>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</si>
  <si>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</si>
  <si>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</si>
  <si>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</si>
  <si>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</si>
  <si>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</si>
  <si>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</si>
  <si>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</si>
  <si>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</si>
  <si>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</si>
  <si>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</si>
  <si>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</si>
  <si>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</si>
  <si>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</si>
  <si>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</si>
  <si>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</si>
  <si>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</si>
  <si>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</si>
  <si>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</si>
  <si>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</si>
  <si>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</si>
  <si>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</si>
  <si>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</si>
  <si>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</si>
  <si>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</si>
  <si>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</si>
  <si>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</si>
  <si>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</si>
  <si>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</si>
  <si>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</si>
  <si>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</si>
  <si>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</si>
  <si>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</si>
  <si>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</si>
  <si>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</si>
  <si>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</si>
  <si>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</si>
  <si>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</si>
  <si>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</si>
  <si>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</si>
  <si>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</si>
  <si>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</si>
  <si>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</si>
  <si>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</si>
  <si>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</si>
  <si>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</si>
  <si>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</si>
  <si>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</si>
  <si>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</si>
  <si>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</si>
  <si>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</si>
  <si>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</si>
  <si>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</si>
  <si>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</si>
  <si>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</si>
  <si>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</si>
  <si>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</si>
  <si>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</si>
  <si>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</si>
  <si>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</si>
  <si>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</si>
  <si>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</si>
  <si>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</si>
  <si>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</si>
  <si>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</si>
  <si>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</si>
  <si>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</si>
  <si>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</si>
  <si>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</si>
  <si>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</si>
  <si>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</si>
  <si>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</si>
  <si>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</si>
  <si>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</si>
  <si>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</si>
  <si>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</si>
  <si>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</si>
  <si>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</si>
  <si>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</si>
  <si>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</si>
  <si>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</si>
  <si>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</si>
  <si>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</si>
  <si>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</si>
  <si>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</si>
  <si>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</si>
  <si>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</si>
  <si>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</si>
  <si>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</si>
  <si>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</si>
  <si>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</si>
  <si>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</si>
  <si>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</si>
  <si>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</si>
  <si>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</si>
  <si>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</si>
  <si>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</si>
  <si>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</si>
  <si>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</si>
  <si>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</si>
  <si>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</si>
  <si>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</si>
  <si>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</si>
  <si>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</si>
  <si>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</si>
  <si>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</si>
  <si>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</si>
  <si>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</si>
  <si>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</si>
  <si>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</si>
  <si>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</si>
  <si>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</si>
  <si>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</si>
  <si>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</si>
  <si>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</si>
  <si>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</si>
  <si>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</si>
  <si>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</si>
  <si>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</si>
  <si>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</si>
  <si>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</si>
  <si>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</si>
  <si>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</si>
  <si>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</si>
  <si>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</si>
  <si>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</si>
  <si>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</si>
  <si>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</si>
  <si>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</si>
  <si>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</si>
  <si>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</si>
  <si>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</si>
  <si>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</si>
  <si>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</si>
  <si>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</si>
  <si>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</si>
  <si>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</si>
  <si>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</si>
  <si>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</si>
  <si>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</si>
  <si>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</si>
  <si>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</si>
  <si>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</si>
  <si>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</si>
  <si>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</si>
  <si>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</si>
  <si>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</si>
  <si>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</si>
  <si>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</si>
  <si>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</si>
  <si>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</si>
  <si>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</si>
  <si>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</si>
  <si>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</si>
  <si>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</si>
  <si>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</si>
  <si>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</si>
  <si>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</si>
  <si>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</si>
  <si>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</si>
  <si>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</si>
  <si>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</si>
  <si>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</si>
  <si>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</si>
  <si>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</si>
  <si>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</si>
  <si>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</si>
  <si>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</si>
  <si>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</si>
  <si>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</si>
  <si>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</si>
  <si>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</si>
  <si>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</si>
  <si>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</si>
  <si>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</si>
  <si>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</si>
  <si>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</si>
  <si>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</si>
  <si>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</si>
  <si>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</si>
  <si>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</si>
  <si>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</si>
  <si>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</si>
  <si>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</si>
  <si>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</si>
  <si>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</si>
  <si>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</si>
  <si>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</si>
  <si>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</si>
  <si>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</si>
  <si>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</si>
  <si>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</si>
  <si>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</si>
  <si>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</si>
  <si>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</si>
  <si>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</si>
  <si>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</si>
  <si>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</si>
  <si>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</si>
  <si>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</si>
  <si>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</si>
  <si>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</si>
  <si>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</si>
  <si>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</si>
  <si>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</si>
  <si>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</si>
  <si>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</si>
  <si>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</si>
  <si>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</si>
  <si>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</si>
  <si>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</si>
  <si>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</si>
  <si>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</si>
  <si>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</si>
  <si>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</si>
  <si>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</si>
  <si>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</si>
  <si>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</si>
  <si>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</si>
  <si>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</si>
  <si>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</si>
  <si>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</si>
  <si>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</si>
  <si>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</si>
  <si>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</si>
  <si>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</si>
  <si>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</si>
  <si>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</si>
  <si>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</si>
  <si>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</si>
  <si>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</si>
  <si>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</si>
  <si>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</si>
  <si>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</si>
  <si>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</si>
  <si>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</si>
  <si>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</si>
  <si>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</si>
  <si>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</si>
  <si>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</si>
  <si>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</si>
  <si>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</si>
  <si>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</si>
  <si>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</si>
  <si>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</si>
  <si>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</si>
  <si>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</si>
  <si>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</si>
  <si>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</si>
  <si>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</si>
  <si>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</si>
  <si>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</si>
  <si>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</si>
  <si>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</si>
  <si>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</si>
  <si>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</si>
  <si>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</si>
  <si>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</si>
  <si>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</si>
  <si>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</si>
  <si>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</si>
  <si>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</si>
  <si>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</si>
  <si>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</si>
  <si>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</si>
  <si>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</si>
  <si>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</si>
  <si>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</si>
  <si>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</si>
  <si>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</si>
  <si>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</si>
  <si>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</si>
  <si>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</si>
  <si>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</si>
  <si>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</si>
  <si>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</si>
  <si>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</si>
  <si>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</si>
  <si>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</si>
  <si>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</si>
  <si>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</si>
  <si>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</si>
  <si>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</si>
  <si>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</si>
  <si>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</si>
  <si>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</si>
  <si>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</si>
  <si>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</si>
  <si>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</si>
  <si>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</si>
  <si>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</si>
  <si>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</si>
  <si>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</si>
  <si>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</si>
  <si>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</si>
  <si>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</si>
  <si>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</si>
  <si>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</si>
  <si>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</si>
  <si>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</si>
  <si>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</si>
  <si>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</si>
  <si>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</si>
  <si>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</si>
  <si>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</si>
  <si>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</si>
  <si>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</si>
  <si>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</si>
  <si>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</si>
  <si>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</si>
  <si>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</si>
  <si>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</si>
  <si>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</si>
  <si>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</si>
  <si>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</si>
  <si>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</si>
  <si>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</si>
  <si>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</si>
  <si>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</si>
  <si>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</si>
  <si>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</si>
  <si>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</si>
  <si>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</si>
  <si>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</si>
  <si>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</si>
  <si>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</si>
  <si>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</si>
  <si>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</si>
  <si>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</si>
  <si>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</si>
  <si>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</si>
  <si>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</si>
  <si>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</si>
  <si>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</si>
  <si>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</si>
  <si>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</si>
  <si>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</si>
  <si>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</si>
  <si>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</si>
  <si>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</si>
  <si>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</si>
  <si>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</si>
  <si>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</si>
  <si>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</si>
  <si>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</si>
  <si>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</si>
  <si>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</si>
  <si>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</si>
  <si>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</si>
  <si>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</si>
  <si>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</si>
  <si>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</si>
  <si>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</si>
  <si>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</si>
  <si>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</si>
  <si>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</si>
  <si>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</si>
  <si>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</si>
  <si>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</si>
  <si>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</si>
  <si>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</si>
  <si>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</si>
  <si>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</si>
  <si>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</si>
  <si>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</si>
  <si>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</si>
  <si>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</si>
  <si>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</si>
  <si>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</si>
  <si>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</si>
  <si>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</si>
  <si>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</si>
  <si>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</si>
  <si>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</si>
  <si>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</si>
  <si>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</si>
  <si>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</si>
  <si>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</si>
  <si>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</si>
  <si>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</si>
  <si>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</si>
  <si>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</si>
  <si>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</si>
  <si>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</si>
  <si>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</si>
  <si>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</si>
  <si>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</si>
  <si>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</si>
  <si>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</si>
  <si>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</si>
  <si>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</si>
  <si>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</si>
  <si>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</si>
  <si>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</si>
  <si>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</si>
  <si>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</si>
  <si>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</si>
  <si>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</si>
  <si>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</si>
  <si>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</si>
  <si>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</si>
  <si>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</si>
  <si>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</si>
  <si>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</si>
  <si>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</si>
  <si>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</si>
  <si>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</si>
  <si>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</si>
  <si>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</si>
  <si>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</si>
  <si>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</si>
  <si>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</si>
  <si>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</si>
  <si>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</si>
  <si>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</si>
  <si>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</si>
  <si>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</si>
  <si>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</si>
  <si>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</si>
  <si>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</si>
  <si>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</si>
  <si>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</si>
  <si>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</si>
  <si>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</si>
  <si>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</si>
  <si>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</si>
  <si>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</si>
  <si>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</si>
  <si>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</si>
  <si>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</si>
  <si>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</si>
  <si>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</si>
  <si>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</si>
  <si>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</si>
  <si>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</si>
  <si>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</si>
  <si>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</si>
  <si>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</si>
  <si>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</si>
  <si>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</si>
  <si>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</si>
  <si>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</si>
  <si>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</si>
  <si>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</si>
  <si>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</si>
  <si>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</si>
  <si>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</si>
  <si>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</si>
  <si>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</si>
  <si>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</si>
  <si>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</si>
  <si>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</si>
  <si>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</si>
  <si>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</si>
  <si>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</si>
  <si>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</si>
  <si>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</si>
  <si>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</si>
  <si>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</si>
  <si>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</si>
  <si>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</si>
  <si>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</si>
  <si>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</si>
  <si>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</si>
  <si>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</si>
  <si>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</si>
  <si>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</si>
  <si>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</si>
  <si>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</si>
  <si>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</si>
  <si>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</si>
  <si>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</si>
  <si>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</si>
  <si>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</si>
  <si>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</si>
  <si>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</si>
  <si>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</si>
  <si>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</si>
  <si>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</si>
  <si>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</si>
  <si>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</si>
  <si>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</si>
  <si>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</si>
  <si>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</si>
  <si>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</si>
  <si>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</si>
  <si>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</si>
  <si>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</si>
  <si>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</si>
  <si>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</si>
  <si>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</si>
  <si>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</si>
  <si>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</si>
  <si>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</si>
  <si>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</si>
  <si>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</si>
  <si>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</si>
  <si>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</si>
  <si>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</si>
  <si>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</si>
  <si>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</si>
  <si>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</si>
  <si>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</si>
  <si>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</si>
  <si>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</si>
  <si>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</si>
  <si>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</si>
  <si>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</si>
  <si>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</si>
  <si>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</si>
  <si>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</si>
  <si>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</si>
  <si>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</si>
  <si>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</si>
  <si>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</si>
  <si>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</si>
  <si>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</si>
  <si>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</si>
  <si>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</si>
  <si>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</si>
  <si>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</si>
  <si>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</si>
  <si>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</si>
  <si>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</si>
  <si>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</si>
  <si>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</si>
  <si>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</si>
  <si>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</si>
  <si>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</si>
  <si>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</si>
  <si>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</si>
  <si>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</si>
  <si>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</si>
  <si>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</si>
  <si>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</si>
  <si>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</si>
  <si>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</si>
  <si>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</si>
  <si>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</si>
  <si>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</si>
  <si>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</si>
  <si>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</si>
  <si>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</si>
  <si>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</si>
  <si>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</si>
  <si>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</si>
  <si>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</si>
  <si>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</si>
  <si>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</si>
  <si>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</si>
  <si>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</si>
  <si>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</si>
  <si>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</si>
  <si>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</si>
  <si>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</si>
  <si>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</si>
  <si>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</si>
  <si>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</si>
  <si>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</si>
  <si>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</si>
  <si>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</si>
  <si>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</si>
  <si>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</si>
  <si>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</si>
  <si>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</si>
  <si>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</si>
  <si>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</si>
  <si>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</si>
  <si>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</si>
  <si>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</si>
  <si>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</si>
  <si>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</si>
  <si>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</si>
  <si>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</si>
  <si>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</si>
  <si>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</si>
  <si>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</si>
  <si>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</si>
  <si>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</si>
  <si>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</si>
  <si>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</si>
  <si>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</si>
  <si>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</si>
  <si>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</si>
  <si>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</si>
  <si>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</si>
  <si>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</si>
  <si>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</si>
  <si>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</si>
  <si>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</si>
  <si>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</si>
  <si>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</si>
  <si>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</si>
  <si>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</si>
  <si>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</si>
  <si>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</si>
  <si>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</si>
  <si>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</si>
  <si>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</si>
  <si>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</si>
  <si>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</si>
  <si>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</si>
  <si>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</si>
  <si>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</si>
  <si>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</si>
  <si>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</si>
  <si>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</si>
  <si>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</si>
  <si>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</si>
  <si>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</si>
  <si>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</si>
  <si>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</si>
  <si>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</si>
  <si>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</si>
  <si>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</si>
  <si>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</si>
  <si>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</si>
  <si>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</si>
  <si>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</si>
  <si>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</si>
  <si>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</si>
  <si>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</si>
  <si>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</si>
  <si>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</si>
  <si>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</si>
  <si>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</si>
  <si>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</si>
  <si>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</si>
  <si>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</si>
  <si>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</si>
  <si>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</si>
  <si>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</si>
  <si>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</si>
  <si>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</si>
  <si>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</si>
  <si>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</si>
  <si>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</si>
  <si>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</si>
  <si>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</si>
  <si>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</si>
  <si>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</si>
  <si>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</si>
  <si>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</si>
  <si>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</si>
  <si>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</si>
  <si>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</si>
  <si>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</si>
  <si>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</si>
  <si>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</si>
  <si>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</si>
  <si>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</si>
  <si>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</si>
  <si>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</si>
  <si>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</si>
  <si>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</si>
  <si>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</si>
  <si>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</si>
  <si>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</si>
  <si>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</si>
  <si>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</si>
  <si>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</si>
  <si>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</si>
  <si>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</si>
  <si>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</si>
  <si>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</si>
  <si>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</si>
  <si>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</si>
  <si>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</si>
  <si>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</si>
  <si>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</si>
  <si>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</si>
  <si>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</si>
  <si>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</si>
  <si>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</si>
  <si>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</si>
  <si>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</si>
  <si>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</si>
  <si>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</si>
  <si>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</si>
  <si>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</si>
  <si>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</si>
  <si>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</si>
  <si>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</si>
  <si>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</si>
  <si>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</si>
  <si>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</si>
  <si>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</si>
  <si>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</si>
  <si>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</si>
  <si>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</si>
  <si>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</si>
  <si>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</si>
  <si>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</si>
  <si>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</si>
  <si>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</si>
  <si>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</si>
  <si>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</si>
  <si>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</si>
  <si>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</si>
  <si>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</si>
  <si>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</si>
  <si>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</si>
  <si>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</si>
  <si>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</si>
  <si>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</si>
  <si>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</si>
  <si>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</si>
  <si>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</si>
  <si>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</si>
  <si>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</si>
  <si>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</si>
  <si>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</si>
  <si>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</si>
  <si>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</si>
  <si>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</si>
  <si>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</si>
  <si>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</si>
  <si>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</si>
  <si>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</si>
  <si>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</si>
  <si>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</si>
  <si>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</si>
  <si>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</si>
  <si>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</si>
  <si>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</si>
  <si>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</si>
  <si>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</si>
  <si>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</si>
  <si>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</si>
  <si>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</si>
  <si>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</si>
  <si>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</si>
  <si>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</si>
  <si>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</si>
  <si>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</si>
  <si>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</si>
  <si>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</si>
  <si>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</si>
  <si>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</si>
  <si>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</si>
  <si>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</si>
  <si>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</si>
  <si>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</si>
  <si>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</si>
  <si>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</si>
  <si>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</si>
  <si>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</si>
  <si>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</si>
  <si>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</si>
  <si>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</si>
  <si>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</si>
  <si>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</si>
  <si>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</si>
  <si>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</si>
  <si>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</si>
  <si>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</si>
  <si>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</si>
  <si>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</si>
  <si>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</si>
  <si>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</si>
  <si>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</si>
  <si>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</si>
  <si>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</si>
  <si>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</si>
  <si>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</si>
  <si>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</si>
  <si>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</si>
  <si>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</si>
  <si>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</si>
  <si>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</si>
  <si>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</si>
  <si>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</si>
  <si>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</si>
  <si>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</si>
  <si>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</si>
  <si>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</si>
  <si>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</si>
  <si>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</si>
  <si>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</si>
  <si>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</si>
  <si>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</si>
  <si>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</si>
  <si>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</si>
  <si>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</si>
  <si>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</si>
  <si>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</si>
  <si>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</si>
  <si>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</si>
  <si>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</si>
  <si>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</si>
  <si>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</si>
  <si>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</si>
  <si>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</si>
  <si>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</si>
  <si>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</si>
  <si>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</si>
  <si>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</si>
  <si>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</si>
  <si>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</si>
  <si>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</si>
  <si>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</si>
  <si>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</si>
  <si>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</si>
  <si>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</si>
  <si>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</si>
  <si>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</si>
  <si>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</si>
  <si>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</si>
  <si>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</si>
  <si>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</si>
  <si>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</si>
  <si>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</si>
  <si>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</si>
  <si>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</si>
  <si>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</si>
  <si>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</si>
  <si>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</si>
  <si>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</si>
  <si>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</si>
  <si>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</si>
  <si>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</si>
  <si>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</si>
  <si>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</si>
  <si>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</si>
  <si>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</si>
  <si>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</si>
  <si>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</si>
  <si>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</si>
  <si>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</si>
  <si>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</si>
  <si>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</si>
  <si>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</si>
  <si>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</si>
  <si>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</si>
  <si>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</si>
  <si>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</si>
  <si>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</si>
  <si>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</si>
  <si>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</si>
  <si>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</si>
  <si>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</si>
  <si>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</si>
  <si>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</si>
  <si>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</si>
  <si>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</si>
  <si>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</si>
  <si>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</si>
  <si>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</si>
  <si>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</si>
  <si>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</si>
  <si>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</si>
  <si>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</si>
  <si>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</si>
  <si>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</si>
  <si>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</si>
  <si>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</si>
  <si>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</si>
  <si>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</si>
  <si>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</si>
  <si>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</si>
  <si>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</si>
  <si>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</si>
  <si>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</si>
  <si>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</si>
  <si>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</si>
  <si>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</si>
  <si>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</si>
  <si>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</si>
  <si>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</si>
  <si>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</si>
  <si>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</si>
  <si>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</si>
  <si>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</si>
  <si>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</si>
  <si>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</si>
  <si>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</si>
  <si>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</si>
  <si>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</si>
  <si>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</si>
  <si>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</si>
  <si>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</si>
  <si>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</si>
  <si>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</si>
  <si>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</si>
  <si>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</si>
  <si>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</si>
  <si>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</si>
  <si>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</si>
  <si>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</si>
  <si>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</si>
  <si>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</si>
  <si>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</si>
  <si>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</si>
  <si>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</si>
  <si>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</si>
  <si>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</si>
  <si>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</si>
  <si>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</si>
  <si>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</si>
  <si>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</si>
  <si>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</si>
  <si>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</si>
  <si>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</si>
  <si>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</si>
  <si>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</si>
  <si>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</si>
  <si>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</si>
  <si>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</si>
  <si>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</si>
  <si>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</si>
  <si>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</si>
  <si>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</si>
  <si>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</si>
  <si>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</si>
  <si>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</si>
  <si>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</si>
  <si>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</si>
  <si>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</si>
  <si>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</si>
  <si>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</si>
  <si>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</si>
  <si>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</si>
  <si>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</si>
  <si>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</si>
  <si>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</si>
  <si>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</si>
  <si>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</si>
  <si>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</si>
  <si>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</si>
  <si>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</si>
  <si>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</si>
  <si>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</si>
  <si>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</si>
  <si>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</si>
  <si>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</si>
  <si>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</si>
  <si>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</si>
  <si>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</si>
  <si>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</si>
  <si>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</si>
  <si>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</si>
  <si>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</si>
  <si>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</si>
  <si>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</si>
  <si>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</si>
  <si>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</si>
  <si>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</si>
  <si>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</si>
  <si>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</si>
  <si>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</si>
  <si>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</si>
  <si>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</si>
  <si>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</si>
  <si>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</si>
  <si>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</si>
  <si>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</si>
  <si>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</si>
  <si>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</si>
  <si>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</si>
  <si>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</si>
  <si>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</si>
  <si>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</si>
  <si>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</si>
  <si>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</si>
  <si>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</si>
  <si>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</si>
  <si>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</si>
  <si>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</si>
  <si>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</si>
  <si>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</si>
  <si>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</si>
  <si>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</si>
  <si>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</si>
  <si>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</si>
  <si>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</si>
  <si>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</si>
  <si>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</si>
  <si>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</si>
  <si>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</si>
  <si>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</si>
  <si>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</si>
  <si>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</si>
  <si>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</si>
  <si>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</si>
  <si>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</si>
  <si>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</si>
  <si>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</si>
  <si>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</si>
  <si>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</si>
  <si>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</si>
  <si>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</si>
  <si>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</si>
  <si>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</si>
  <si>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</si>
  <si>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</si>
  <si>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</si>
  <si>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</si>
  <si>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</si>
  <si>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</si>
  <si>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</si>
  <si>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</si>
  <si>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</si>
  <si>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</si>
  <si>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</si>
  <si>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</si>
  <si>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</si>
  <si>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</si>
  <si>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</si>
  <si>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</si>
  <si>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</si>
  <si>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</si>
  <si>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</si>
  <si>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</si>
  <si>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</si>
  <si>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</si>
  <si>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</si>
  <si>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</si>
  <si>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</si>
  <si>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</si>
  <si>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</si>
  <si>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</si>
  <si>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</si>
  <si>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</si>
  <si>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</si>
  <si>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</si>
  <si>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</si>
  <si>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</si>
  <si>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</si>
  <si>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</si>
  <si>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</si>
  <si>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</si>
  <si>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</si>
  <si>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</si>
  <si>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</si>
  <si>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</si>
  <si>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</si>
  <si>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</si>
  <si>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</si>
  <si>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</si>
  <si>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</si>
  <si>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</si>
  <si>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</si>
  <si>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</si>
  <si>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</si>
  <si>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</si>
  <si>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</si>
  <si>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</si>
  <si>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</si>
  <si>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</si>
  <si>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</si>
  <si>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</si>
  <si>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</si>
  <si>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</si>
  <si>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</si>
  <si>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</si>
  <si>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</si>
  <si>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</si>
  <si>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</si>
  <si>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</si>
  <si>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</si>
  <si>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</si>
  <si>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</si>
  <si>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</si>
  <si>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</si>
  <si>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</si>
  <si>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</si>
  <si>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</si>
  <si>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</si>
  <si>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</si>
  <si>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</si>
  <si>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</si>
  <si>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</si>
  <si>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</si>
  <si>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</si>
  <si>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</si>
  <si>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</si>
  <si>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</si>
  <si>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</si>
  <si>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</si>
  <si>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</si>
  <si>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</si>
  <si>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</si>
  <si>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</si>
  <si>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</si>
  <si>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</si>
  <si>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</si>
  <si>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</si>
  <si>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</si>
  <si>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</si>
  <si>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</si>
  <si>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</si>
  <si>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</si>
  <si>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</si>
  <si>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</si>
  <si>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</si>
  <si>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</si>
  <si>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</si>
  <si>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</si>
  <si>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</si>
  <si>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</si>
  <si>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</si>
  <si>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</si>
  <si>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</si>
  <si>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</si>
  <si>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</si>
  <si>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</si>
  <si>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</si>
  <si>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</si>
  <si>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</si>
  <si>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</si>
  <si>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</si>
  <si>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</si>
  <si>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</si>
  <si>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</si>
  <si>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</si>
  <si>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</si>
  <si>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</si>
  <si>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</si>
  <si>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</si>
  <si>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</si>
  <si>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</si>
  <si>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</si>
  <si>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</si>
  <si>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</si>
  <si>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</si>
  <si>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</si>
  <si>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</si>
  <si>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</si>
  <si>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</si>
  <si>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</si>
  <si>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</si>
  <si>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</si>
  <si>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</si>
  <si>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</si>
  <si>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</si>
  <si>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</si>
  <si>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</si>
  <si>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</si>
  <si>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</si>
  <si>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</si>
  <si>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</si>
  <si>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</si>
  <si>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</si>
  <si>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</si>
  <si>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</si>
  <si>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</si>
  <si>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</si>
  <si>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</si>
  <si>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</si>
  <si>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</si>
  <si>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</si>
  <si>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</si>
  <si>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</si>
  <si>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</si>
  <si>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</si>
  <si>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</si>
  <si>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</si>
  <si>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</si>
  <si>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</si>
  <si>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</si>
  <si>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</si>
  <si>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</si>
  <si>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</si>
  <si>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</si>
  <si>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</si>
  <si>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</si>
  <si>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</si>
  <si>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</si>
  <si>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</si>
  <si>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</si>
  <si>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</si>
  <si>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</si>
  <si>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</si>
  <si>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</si>
  <si>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</si>
  <si>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</si>
  <si>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</si>
  <si>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</si>
  <si>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</si>
  <si>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</si>
  <si>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</si>
  <si>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</si>
  <si>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</si>
  <si>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</si>
  <si>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</si>
  <si>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</si>
  <si>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</si>
  <si>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</si>
  <si>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</si>
  <si>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</si>
  <si>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</si>
  <si>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</si>
  <si>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</si>
  <si>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</si>
  <si>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</si>
  <si>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</si>
  <si>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</si>
  <si>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</si>
  <si>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</si>
  <si>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</si>
  <si>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</si>
  <si>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</si>
  <si>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</si>
  <si>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</si>
  <si>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</si>
  <si>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</si>
  <si>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</si>
  <si>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</si>
  <si>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</si>
  <si>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</si>
  <si>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</si>
  <si>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</si>
  <si>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</si>
  <si>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</si>
  <si>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</si>
  <si>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</si>
  <si>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</si>
  <si>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</si>
  <si>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</si>
  <si>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</si>
  <si>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</si>
  <si>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</si>
  <si>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</si>
  <si>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</si>
  <si>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</si>
  <si>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</si>
  <si>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</si>
  <si>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</si>
  <si>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</si>
  <si>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</si>
  <si>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</si>
  <si>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</si>
  <si>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</si>
  <si>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</si>
  <si>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</si>
  <si>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</si>
  <si>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</si>
  <si>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</si>
  <si>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</si>
  <si>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</si>
  <si>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</si>
  <si>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</si>
  <si>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</si>
  <si>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</si>
  <si>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</si>
  <si>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</si>
  <si>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</si>
  <si>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</si>
  <si>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</si>
  <si>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</si>
  <si>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</si>
  <si>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</si>
  <si>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</si>
  <si>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</si>
  <si>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</si>
  <si>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</si>
  <si>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</si>
  <si>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</si>
  <si>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</si>
  <si>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</si>
  <si>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</si>
  <si>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</si>
  <si>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</si>
  <si>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</si>
  <si>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</si>
  <si>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</si>
  <si>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</si>
  <si>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</si>
  <si>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</si>
  <si>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</si>
  <si>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</si>
  <si>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</si>
  <si>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</si>
  <si>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</si>
  <si>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</si>
  <si>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</si>
  <si>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</si>
  <si>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</si>
  <si>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</si>
  <si>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</si>
  <si>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</si>
  <si>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</si>
  <si>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</si>
  <si>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</si>
  <si>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</si>
  <si>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</si>
  <si>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</si>
  <si>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</si>
  <si>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</si>
  <si>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</si>
  <si>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</si>
  <si>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</si>
  <si>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</si>
  <si>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</si>
  <si>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</si>
  <si>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</si>
  <si>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</si>
  <si>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</si>
  <si>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</si>
  <si>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</si>
  <si>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</si>
  <si>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</si>
  <si>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</si>
  <si>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</si>
  <si>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</si>
  <si>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</si>
  <si>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</si>
  <si>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</si>
  <si>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</si>
  <si>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</si>
  <si>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</si>
  <si>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</si>
  <si>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</si>
  <si>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</si>
  <si>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</si>
  <si>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</si>
  <si>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</si>
  <si>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</si>
  <si>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</si>
  <si>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</si>
  <si>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</si>
  <si>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</si>
  <si>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</si>
  <si>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</si>
  <si>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</si>
  <si>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</si>
  <si>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</si>
  <si>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</si>
  <si>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</si>
  <si>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</si>
  <si>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</si>
  <si>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</si>
  <si>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</si>
  <si>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</si>
  <si>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</si>
  <si>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</si>
  <si>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</si>
  <si>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</si>
  <si>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</si>
  <si>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</si>
  <si>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</si>
  <si>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</si>
  <si>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</si>
  <si>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</si>
  <si>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</si>
  <si>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</si>
  <si>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</si>
  <si>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</si>
  <si>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</si>
  <si>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</si>
  <si>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</si>
  <si>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</si>
  <si>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</si>
  <si>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</si>
  <si>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</si>
  <si>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</si>
  <si>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</si>
  <si>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</si>
  <si>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</si>
  <si>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</si>
  <si>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</si>
  <si>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</si>
  <si>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</si>
  <si>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</si>
  <si>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</si>
  <si>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</si>
  <si>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</si>
  <si>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</si>
  <si>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</si>
  <si>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</si>
  <si>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</si>
  <si>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</si>
  <si>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</si>
  <si>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</si>
  <si>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</si>
  <si>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</si>
  <si>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</si>
  <si>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</si>
  <si>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</si>
  <si>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</si>
  <si>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</si>
  <si>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</si>
  <si>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</si>
  <si>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</si>
  <si>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</si>
  <si>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</si>
  <si>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</si>
  <si>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</si>
  <si>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</si>
  <si>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</si>
  <si>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</si>
  <si>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</si>
  <si>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</si>
  <si>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</si>
  <si>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</si>
  <si>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</si>
  <si>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</si>
  <si>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</si>
  <si>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</si>
  <si>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</si>
  <si>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</si>
  <si>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</si>
  <si>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</si>
  <si>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</si>
  <si>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</si>
  <si>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</si>
  <si>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</si>
  <si>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</si>
  <si>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</si>
  <si>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</si>
  <si>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</si>
  <si>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</si>
  <si>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</si>
  <si>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</si>
  <si>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</si>
  <si>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</si>
  <si>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</si>
  <si>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</si>
  <si>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</si>
  <si>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</si>
  <si>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</si>
  <si>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</si>
  <si>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</si>
  <si>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</si>
  <si>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</si>
  <si>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</si>
  <si>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</si>
  <si>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</si>
  <si>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</si>
  <si>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</si>
  <si>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</si>
  <si>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</si>
  <si>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</si>
  <si>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</si>
  <si>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</si>
  <si>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</si>
  <si>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</si>
  <si>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</si>
  <si>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</si>
  <si>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</si>
  <si>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</si>
  <si>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</si>
  <si>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</si>
  <si>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</si>
  <si>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</si>
  <si>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</si>
  <si>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</si>
  <si>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</si>
  <si>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</si>
  <si>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</si>
  <si>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</si>
  <si>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</si>
  <si>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</si>
  <si>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</si>
  <si>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</si>
  <si>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</si>
  <si>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</si>
  <si>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</si>
  <si>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</si>
  <si>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</si>
  <si>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</si>
  <si>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</si>
  <si>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</si>
  <si>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</si>
  <si>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</si>
  <si>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</si>
  <si>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</si>
  <si>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</si>
  <si>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</si>
  <si>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</si>
  <si>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</si>
  <si>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</si>
  <si>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</si>
  <si>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</si>
  <si>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</si>
  <si>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</si>
  <si>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</si>
  <si>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</si>
  <si>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</si>
  <si>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</si>
  <si>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</si>
  <si>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</si>
  <si>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</si>
  <si>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</si>
  <si>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</si>
  <si>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</si>
  <si>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</si>
  <si>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</si>
  <si>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</si>
  <si>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</si>
  <si>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</si>
  <si>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</si>
  <si>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</si>
  <si>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</si>
  <si>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</si>
  <si>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</si>
  <si>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</si>
  <si>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</si>
  <si>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</si>
  <si>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</si>
  <si>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</si>
  <si>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</si>
  <si>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</si>
  <si>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</si>
  <si>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</si>
  <si>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</si>
  <si>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</si>
  <si>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</si>
  <si>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</si>
  <si>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</si>
  <si>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</si>
  <si>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</si>
  <si>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</si>
  <si>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</si>
  <si>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</si>
  <si>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</si>
  <si>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</si>
  <si>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</si>
  <si>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</si>
  <si>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</si>
  <si>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</si>
  <si>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</si>
  <si>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</si>
  <si>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</si>
  <si>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</si>
  <si>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</si>
  <si>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</si>
  <si>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</si>
  <si>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</si>
  <si>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</si>
  <si>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</si>
  <si>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</si>
  <si>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</si>
  <si>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</si>
  <si>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</si>
  <si>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</si>
  <si>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</si>
  <si>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</si>
  <si>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</si>
  <si>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</si>
  <si>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</si>
  <si>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</si>
  <si>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</si>
  <si>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</si>
  <si>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</si>
  <si>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</si>
  <si>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</si>
  <si>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</si>
  <si>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</si>
  <si>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</si>
  <si>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</si>
  <si>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</si>
  <si>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</si>
  <si>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</si>
  <si>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</si>
  <si>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</si>
  <si>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</si>
  <si>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</si>
  <si>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</si>
  <si>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</si>
  <si>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</si>
  <si>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</si>
  <si>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</si>
  <si>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</si>
  <si>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</si>
  <si>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</si>
  <si>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</si>
  <si>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</si>
  <si>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</si>
  <si>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</si>
  <si>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</si>
  <si>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</si>
  <si>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</si>
  <si>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</si>
  <si>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</si>
  <si>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</si>
  <si>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</si>
  <si>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</si>
  <si>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</si>
  <si>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</si>
  <si>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</si>
  <si>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</si>
  <si>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</si>
  <si>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</si>
  <si>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</si>
  <si>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</si>
  <si>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</si>
  <si>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</si>
  <si>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</si>
  <si>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</si>
  <si>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</si>
  <si>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</si>
  <si>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</si>
  <si>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</si>
  <si>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</si>
  <si>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</si>
  <si>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</si>
  <si>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</si>
  <si>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</si>
  <si>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</si>
  <si>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</si>
  <si>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</si>
  <si>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</si>
  <si>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</si>
  <si>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</si>
  <si>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</si>
  <si>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</si>
  <si>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</si>
  <si>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</si>
  <si>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</si>
  <si>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</si>
  <si>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</si>
  <si>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</si>
  <si>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</si>
  <si>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</si>
  <si>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</si>
  <si>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</si>
  <si>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</si>
  <si>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</si>
  <si>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</si>
  <si>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</si>
  <si>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</si>
  <si>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</si>
  <si>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</si>
  <si>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</si>
  <si>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</si>
  <si>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</si>
  <si>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</si>
  <si>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</si>
  <si>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</si>
  <si>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</si>
  <si>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</si>
  <si>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</si>
  <si>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</si>
  <si>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</si>
  <si>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</si>
  <si>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</si>
  <si>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</si>
  <si>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</si>
  <si>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</si>
  <si>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</si>
  <si>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</si>
  <si>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</si>
  <si>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</si>
  <si>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</si>
  <si>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</si>
  <si>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</si>
  <si>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</si>
  <si>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</si>
  <si>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</si>
  <si>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</si>
  <si>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</si>
  <si>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</si>
  <si>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</si>
  <si>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</si>
  <si>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</si>
  <si>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</si>
  <si>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</si>
  <si>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</si>
  <si>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</si>
  <si>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</si>
  <si>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</si>
  <si>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</si>
  <si>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</si>
  <si>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</si>
  <si>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</si>
  <si>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</si>
  <si>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</si>
  <si>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</si>
  <si>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</si>
  <si>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</si>
  <si>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</si>
  <si>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</si>
  <si>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</si>
  <si>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</si>
  <si>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</si>
  <si>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</si>
  <si>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</si>
  <si>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</si>
  <si>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</si>
  <si>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</si>
  <si>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</si>
  <si>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</si>
  <si>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</si>
  <si>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</si>
  <si>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</si>
  <si>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</si>
  <si>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</si>
  <si>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</si>
  <si>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</si>
  <si>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</si>
  <si>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</si>
  <si>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</si>
  <si>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</si>
  <si>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</si>
  <si>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</si>
  <si>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</si>
  <si>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</si>
  <si>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</si>
  <si>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</si>
  <si>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</si>
  <si>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</si>
  <si>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</si>
  <si>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</si>
  <si>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</si>
  <si>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</si>
  <si>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</si>
  <si>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</si>
  <si>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</si>
  <si>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</si>
  <si>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</si>
  <si>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</si>
  <si>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</si>
  <si>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</si>
  <si>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</si>
  <si>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</si>
  <si>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</si>
  <si>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</si>
  <si>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</si>
  <si>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</si>
  <si>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</si>
  <si>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</si>
  <si>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</si>
  <si>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</si>
  <si>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</si>
  <si>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</si>
  <si>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</si>
  <si>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</si>
  <si>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</si>
  <si>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</si>
  <si>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</si>
  <si>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</si>
  <si>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</si>
  <si>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</si>
  <si>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</si>
  <si>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</si>
  <si>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</si>
  <si>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</si>
  <si>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</si>
  <si>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</si>
  <si>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</si>
  <si>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</si>
  <si>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</si>
  <si>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</si>
  <si>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</si>
  <si>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</si>
  <si>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</si>
  <si>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</si>
  <si>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</si>
  <si>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</si>
  <si>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</si>
  <si>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</si>
  <si>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</si>
  <si>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</si>
  <si>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</si>
  <si>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</si>
  <si>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</si>
  <si>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</si>
  <si>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</si>
  <si>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</si>
  <si>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</si>
  <si>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</si>
  <si>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</si>
  <si>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</si>
  <si>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</si>
  <si>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</si>
  <si>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</si>
  <si>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</si>
  <si>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</si>
  <si>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</si>
  <si>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</si>
  <si>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</si>
  <si>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</si>
  <si>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</si>
  <si>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</si>
  <si>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</si>
  <si>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</si>
  <si>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</si>
  <si>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</si>
  <si>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</si>
  <si>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</si>
  <si>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</si>
  <si>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</si>
  <si>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</si>
  <si>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</si>
  <si>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</si>
  <si>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</si>
  <si>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</si>
  <si>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</si>
  <si>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</si>
  <si>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</si>
  <si>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</si>
  <si>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</si>
  <si>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</si>
  <si>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</si>
  <si>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</si>
  <si>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</si>
  <si>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</si>
  <si>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</si>
  <si>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</si>
  <si>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</si>
  <si>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</si>
  <si>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</si>
  <si>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</si>
  <si>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</si>
  <si>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</si>
  <si>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</si>
  <si>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</si>
  <si>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</si>
  <si>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</si>
  <si>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</si>
  <si>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</si>
  <si>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</si>
  <si>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</si>
  <si>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</si>
  <si>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</si>
  <si>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</si>
  <si>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</si>
  <si>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</si>
  <si>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</si>
  <si>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</si>
  <si>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</si>
  <si>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</si>
  <si>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</si>
  <si>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</si>
  <si>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</si>
  <si>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</si>
  <si>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</si>
  <si>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</si>
  <si>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</si>
  <si>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</si>
  <si>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</si>
  <si>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</si>
  <si>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</si>
  <si>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</si>
  <si>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</si>
  <si>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</si>
  <si>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</si>
  <si>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</si>
  <si>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</si>
  <si>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</si>
  <si>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</si>
  <si>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</si>
  <si>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</si>
  <si>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</si>
  <si>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</si>
  <si>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</si>
  <si>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</si>
  <si>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</si>
  <si>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</si>
  <si>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</si>
  <si>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</si>
  <si>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</si>
  <si>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</si>
  <si>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</si>
  <si>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</si>
  <si>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</si>
  <si>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</si>
  <si>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</si>
  <si>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</si>
  <si>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</si>
  <si>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</si>
  <si>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</si>
  <si>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</si>
  <si>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</si>
  <si>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</si>
  <si>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</si>
  <si>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</si>
  <si>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</si>
  <si>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</si>
  <si>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</si>
  <si>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</si>
  <si>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</si>
  <si>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</si>
  <si>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</si>
  <si>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</si>
  <si>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</si>
  <si>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</si>
  <si>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</si>
  <si>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</si>
  <si>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</si>
  <si>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</si>
  <si>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</si>
  <si>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</si>
  <si>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</si>
  <si>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</si>
  <si>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</si>
  <si>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</si>
  <si>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</si>
  <si>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</si>
  <si>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</si>
  <si>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</si>
  <si>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</si>
  <si>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</si>
  <si>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</si>
  <si>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</si>
  <si>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</si>
  <si>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</si>
  <si>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</si>
  <si>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</si>
  <si>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</si>
  <si>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</si>
  <si>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</si>
  <si>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</si>
  <si>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</si>
  <si>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</si>
  <si>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</si>
  <si>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</si>
  <si>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</si>
  <si>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</si>
  <si>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</si>
  <si>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</si>
  <si>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</si>
  <si>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</si>
  <si>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</si>
  <si>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</si>
  <si>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</si>
  <si>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</si>
  <si>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</si>
  <si>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</si>
  <si>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</si>
  <si>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</si>
  <si>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</si>
  <si>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</si>
  <si>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</si>
  <si>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</si>
  <si>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</si>
  <si>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</si>
  <si>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</si>
  <si>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</si>
  <si>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</si>
  <si>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</si>
  <si>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</si>
  <si>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</si>
  <si>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</si>
  <si>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</si>
  <si>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</si>
  <si>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</si>
  <si>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</si>
  <si>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</si>
  <si>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</si>
  <si>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</si>
  <si>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</si>
  <si>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</si>
  <si>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</si>
  <si>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</si>
  <si>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</si>
  <si>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</si>
  <si>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</si>
  <si>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</si>
  <si>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</si>
  <si>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</si>
  <si>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</si>
  <si>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</si>
  <si>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</si>
  <si>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</si>
  <si>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</si>
  <si>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</si>
  <si>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</si>
  <si>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</si>
  <si>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</si>
  <si>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</si>
  <si>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</si>
  <si>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</si>
  <si>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</si>
  <si>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</si>
  <si>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</si>
  <si>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</si>
  <si>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</si>
  <si>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</si>
  <si>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</si>
  <si>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</si>
  <si>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</si>
  <si>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</si>
  <si>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</si>
  <si>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</si>
  <si>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</si>
  <si>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</si>
  <si>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</si>
  <si>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</si>
  <si>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</si>
  <si>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</si>
  <si>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</si>
  <si>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</si>
  <si>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</si>
  <si>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</si>
  <si>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</si>
  <si>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</si>
  <si>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</si>
  <si>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</si>
  <si>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</si>
  <si>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</si>
  <si>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</si>
  <si>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</si>
  <si>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</si>
  <si>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</si>
  <si>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</si>
  <si>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</si>
  <si>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</si>
  <si>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</si>
  <si>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</si>
  <si>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</si>
  <si>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</si>
  <si>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</si>
  <si>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</si>
  <si>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</si>
  <si>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</si>
  <si>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</si>
  <si>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</si>
  <si>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</si>
  <si>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</si>
  <si>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</si>
  <si>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</si>
  <si>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</si>
  <si>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</si>
  <si>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</si>
  <si>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</si>
  <si>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</si>
  <si>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</si>
  <si>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</si>
  <si>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</si>
  <si>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</si>
  <si>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</si>
  <si>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</si>
  <si>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</si>
  <si>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</si>
  <si>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</si>
  <si>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</si>
  <si>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</si>
  <si>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</si>
  <si>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</si>
  <si>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</si>
  <si>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</si>
  <si>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</si>
  <si>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</si>
  <si>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</si>
  <si>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</si>
  <si>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</si>
  <si>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</si>
  <si>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</si>
  <si>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</si>
  <si>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</si>
  <si>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</si>
  <si>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</si>
  <si>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</si>
  <si>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</si>
  <si>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</si>
  <si>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</si>
  <si>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</si>
  <si>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</si>
  <si>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</si>
  <si>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</si>
  <si>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</si>
  <si>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</si>
  <si>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</si>
  <si>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</si>
  <si>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</si>
  <si>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</si>
  <si>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</si>
  <si>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</si>
  <si>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</si>
  <si>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</si>
  <si>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</si>
  <si>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</si>
  <si>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</si>
  <si>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</si>
  <si>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</si>
  <si>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</si>
  <si>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</si>
  <si>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</si>
  <si>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</si>
  <si>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</si>
  <si>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</si>
  <si>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</si>
  <si>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</si>
  <si>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</si>
  <si>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</si>
  <si>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</si>
  <si>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</si>
  <si>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</si>
  <si>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</si>
  <si>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</si>
  <si>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</si>
  <si>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</si>
  <si>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</si>
  <si>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</si>
  <si>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</si>
  <si>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</si>
  <si>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</si>
  <si>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</si>
  <si>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</si>
  <si>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</si>
  <si>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</si>
  <si>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</si>
  <si>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</si>
  <si>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</si>
  <si>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</si>
  <si>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</si>
  <si>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</si>
  <si>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</si>
  <si>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</si>
  <si>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</si>
  <si>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</si>
  <si>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</si>
  <si>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</si>
  <si>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</si>
  <si>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</si>
  <si>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</si>
  <si>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</si>
  <si>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</si>
  <si>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</si>
  <si>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</si>
  <si>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</si>
  <si>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</si>
  <si>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</si>
  <si>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</si>
  <si>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</si>
  <si>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</si>
  <si>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</si>
  <si>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</si>
  <si>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</si>
  <si>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</si>
  <si>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</si>
  <si>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</si>
  <si>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</si>
  <si>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</si>
  <si>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</si>
  <si>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</si>
  <si>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</si>
  <si>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</si>
  <si>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</si>
  <si>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</si>
  <si>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</si>
  <si>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</si>
  <si>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</si>
  <si>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</si>
  <si>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</si>
  <si>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</si>
  <si>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</si>
  <si>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</si>
  <si>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</si>
  <si>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</si>
  <si>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</si>
  <si>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</si>
  <si>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</si>
  <si>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</si>
  <si>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</si>
  <si>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</si>
  <si>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</si>
  <si>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</si>
  <si>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</si>
  <si>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</si>
  <si>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</si>
  <si>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</si>
  <si>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</si>
  <si>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</si>
  <si>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</si>
  <si>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</si>
  <si>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</si>
  <si>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</si>
  <si>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</si>
  <si>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</si>
  <si>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</si>
  <si>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</si>
  <si>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</si>
  <si>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</si>
  <si>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</si>
  <si>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</si>
  <si>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</si>
  <si>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</si>
  <si>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</si>
  <si>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</si>
  <si>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</si>
  <si>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</si>
  <si>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</si>
  <si>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</si>
  <si>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</si>
  <si>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</si>
  <si>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</si>
  <si>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</si>
  <si>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</si>
  <si>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</si>
  <si>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</si>
  <si>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</si>
  <si>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</si>
  <si>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</si>
  <si>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</si>
  <si>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</si>
  <si>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</si>
  <si>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</si>
  <si>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</si>
  <si>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</si>
  <si>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</si>
  <si>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</si>
  <si>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</si>
  <si>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</si>
  <si>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</si>
  <si>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</si>
  <si>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</si>
  <si>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</si>
  <si>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</si>
  <si>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</si>
  <si>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</si>
  <si>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</si>
  <si>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</si>
  <si>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</si>
  <si>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</si>
  <si>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</si>
  <si>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</si>
  <si>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</si>
  <si>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</si>
  <si>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</si>
  <si>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</si>
  <si>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</si>
  <si>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</si>
  <si>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</si>
  <si>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</si>
  <si>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</si>
  <si>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</si>
  <si>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</si>
  <si>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</si>
  <si>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</si>
  <si>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</si>
  <si>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</si>
  <si>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</si>
  <si>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</si>
  <si>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</si>
  <si>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</si>
  <si>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</si>
  <si>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</si>
  <si>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</si>
  <si>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</si>
  <si>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</si>
  <si>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</si>
  <si>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</si>
  <si>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</si>
  <si>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</si>
  <si>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</si>
  <si>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</si>
  <si>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</si>
  <si>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</si>
  <si>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</si>
  <si>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</si>
  <si>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</si>
  <si>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</si>
  <si>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</si>
  <si>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</si>
  <si>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</si>
  <si>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</si>
  <si>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</si>
  <si>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</si>
  <si>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</si>
  <si>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</si>
  <si>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</si>
  <si>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</si>
  <si>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</si>
  <si>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</si>
  <si>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</si>
  <si>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</si>
  <si>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</si>
  <si>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</si>
  <si>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</si>
  <si>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</si>
  <si>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</si>
  <si>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</si>
  <si>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</si>
  <si>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</si>
  <si>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</si>
  <si>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</si>
  <si>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</si>
  <si>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</si>
  <si>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</si>
  <si>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</si>
  <si>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</si>
  <si>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</si>
  <si>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</si>
  <si>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</si>
  <si>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</si>
  <si>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</si>
  <si>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</si>
  <si>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</si>
  <si>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</si>
  <si>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</si>
  <si>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</si>
  <si>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</si>
  <si>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</si>
  <si>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</si>
  <si>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</si>
  <si>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</si>
  <si>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</si>
  <si>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</si>
  <si>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</si>
  <si>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</si>
  <si>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</si>
  <si>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</si>
  <si>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</si>
  <si>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</si>
  <si>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</si>
  <si>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</si>
  <si>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</si>
  <si>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</si>
  <si>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</si>
  <si>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</si>
  <si>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</si>
  <si>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</si>
  <si>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</si>
  <si>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</si>
  <si>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</si>
  <si>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</si>
  <si>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</si>
  <si>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</si>
  <si>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</si>
  <si>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</si>
  <si>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</si>
  <si>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</si>
  <si>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</si>
  <si>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</si>
  <si>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</si>
  <si>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</si>
  <si>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</si>
  <si>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</si>
  <si>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</si>
  <si>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</si>
  <si>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</si>
  <si>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</si>
  <si>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</si>
  <si>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</si>
  <si>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</si>
  <si>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</si>
  <si>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</si>
  <si>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</si>
  <si>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</si>
  <si>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</si>
  <si>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</si>
  <si>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</si>
  <si>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</si>
  <si>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</si>
  <si>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</si>
  <si>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</si>
  <si>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</si>
  <si>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</si>
  <si>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</si>
  <si>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</si>
  <si>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</si>
  <si>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</si>
  <si>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</si>
  <si>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</si>
  <si>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</si>
  <si>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</si>
  <si>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</si>
  <si>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</si>
  <si>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</si>
  <si>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</si>
  <si>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</si>
  <si>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</si>
  <si>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</si>
  <si>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</si>
  <si>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</si>
  <si>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</si>
  <si>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</si>
  <si>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</si>
  <si>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</si>
  <si>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</si>
  <si>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</si>
  <si>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</si>
  <si>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</si>
  <si>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</si>
  <si>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</si>
  <si>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</si>
  <si>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</si>
  <si>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</si>
  <si>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</si>
  <si>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</si>
  <si>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</si>
  <si>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</si>
  <si>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</si>
  <si>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</si>
  <si>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</si>
  <si>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</si>
  <si>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</si>
  <si>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</si>
  <si>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</si>
  <si>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</si>
  <si>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</si>
  <si>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</si>
  <si>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</si>
  <si>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</si>
  <si>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</si>
  <si>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</si>
  <si>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</si>
  <si>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</si>
  <si>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</si>
  <si>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</si>
  <si>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</si>
  <si>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</si>
  <si>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</si>
  <si>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</si>
  <si>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</si>
  <si>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</si>
  <si>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</si>
  <si>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</si>
  <si>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</si>
  <si>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</si>
  <si>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</si>
  <si>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</si>
  <si>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</si>
  <si>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</si>
  <si>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</si>
  <si>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</si>
  <si>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</si>
  <si>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</si>
  <si>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</si>
  <si>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</si>
  <si>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</si>
  <si>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</si>
  <si>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</si>
  <si>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</si>
  <si>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</si>
  <si>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</si>
  <si>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</si>
  <si>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</si>
  <si>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</si>
  <si>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</si>
  <si>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</si>
  <si>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</si>
  <si>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</si>
  <si>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</si>
  <si>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</si>
  <si>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</si>
  <si>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</si>
  <si>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</si>
  <si>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</si>
  <si>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</si>
  <si>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</si>
  <si>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</si>
  <si>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</si>
  <si>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</si>
  <si>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</si>
  <si>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</si>
  <si>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</si>
  <si>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</si>
  <si>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</si>
  <si>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</si>
  <si>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</si>
  <si>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</si>
  <si>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</si>
  <si>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</si>
  <si>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</si>
  <si>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</si>
  <si>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</si>
  <si>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</si>
  <si>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</si>
  <si>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</si>
  <si>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</si>
  <si>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</si>
  <si>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</si>
  <si>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</si>
  <si>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</si>
  <si>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</si>
  <si>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</si>
  <si>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</si>
  <si>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</si>
  <si>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</si>
  <si>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</si>
  <si>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</si>
  <si>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</si>
  <si>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</si>
  <si>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</si>
  <si>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</si>
  <si>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</si>
  <si>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</si>
  <si>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</si>
  <si>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</si>
  <si>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</si>
  <si>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</si>
  <si>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</si>
  <si>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</si>
  <si>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</si>
  <si>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</si>
  <si>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</si>
  <si>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</si>
  <si>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</si>
  <si>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</si>
  <si>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</si>
  <si>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</si>
  <si>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</si>
  <si>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</si>
  <si>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</si>
  <si>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</si>
  <si>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</si>
  <si>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</si>
  <si>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</si>
  <si>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</si>
  <si>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</si>
  <si>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</si>
  <si>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</si>
  <si>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</si>
  <si>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</si>
  <si>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</si>
  <si>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</si>
  <si>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</si>
  <si>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</si>
  <si>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</si>
  <si>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</si>
  <si>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</si>
  <si>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</si>
  <si>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</si>
  <si>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</si>
  <si>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</si>
  <si>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</si>
  <si>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</si>
  <si>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</si>
  <si>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</si>
  <si>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</si>
  <si>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</si>
  <si>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</si>
  <si>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</si>
  <si>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</si>
  <si>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</si>
  <si>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</si>
  <si>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</si>
  <si>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</si>
  <si>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</si>
  <si>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</si>
  <si>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</si>
  <si>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</si>
  <si>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</si>
  <si>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</si>
  <si>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</si>
  <si>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</si>
  <si>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</si>
  <si>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</si>
  <si>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</si>
  <si>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</si>
  <si>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</si>
  <si>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</si>
  <si>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</si>
  <si>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</si>
  <si>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</si>
  <si>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</si>
  <si>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</si>
  <si>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</si>
  <si>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</si>
  <si>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</si>
  <si>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</si>
  <si>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</si>
  <si>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</si>
  <si>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</si>
  <si>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</si>
  <si>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</si>
  <si>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</si>
  <si>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</si>
  <si>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</si>
  <si>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</si>
  <si>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</si>
  <si>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</si>
  <si>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</si>
  <si>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</si>
  <si>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</si>
  <si>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</si>
  <si>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</si>
  <si>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</si>
  <si>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</si>
  <si>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</si>
  <si>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</si>
  <si>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</si>
  <si>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</si>
  <si>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</si>
  <si>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</si>
  <si>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</si>
  <si>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</si>
  <si>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</si>
  <si>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</si>
  <si>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</si>
  <si>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</si>
  <si>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</si>
  <si>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</si>
  <si>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</si>
  <si>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</si>
  <si>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</si>
  <si>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</si>
  <si>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</si>
  <si>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</si>
  <si>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</si>
  <si>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</si>
  <si>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</si>
  <si>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</si>
  <si>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</si>
  <si>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</si>
  <si>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</si>
  <si>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</si>
  <si>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</si>
  <si>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</si>
  <si>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</si>
  <si>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</si>
  <si>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</si>
  <si>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</si>
  <si>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</si>
  <si>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</si>
  <si>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</si>
  <si>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</si>
  <si>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</si>
  <si>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</si>
  <si>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</si>
  <si>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</si>
  <si>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</si>
  <si>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</si>
  <si>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</si>
  <si>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</si>
  <si>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</si>
  <si>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</si>
  <si>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</si>
  <si>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</si>
  <si>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</si>
  <si>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</si>
  <si>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</si>
  <si>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</si>
  <si>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</si>
  <si>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</si>
  <si>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</si>
  <si>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</si>
  <si>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</si>
  <si>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</si>
  <si>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</si>
  <si>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</si>
  <si>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</si>
  <si>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</si>
  <si>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</si>
  <si>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</si>
  <si>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</si>
  <si>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</si>
  <si>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</si>
  <si>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</si>
  <si>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</si>
  <si>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</si>
  <si>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</si>
  <si>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</si>
  <si>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</si>
  <si>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</si>
  <si>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</si>
  <si>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</si>
  <si>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</si>
  <si>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</si>
  <si>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</si>
  <si>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</si>
  <si>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</si>
  <si>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</si>
  <si>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</si>
  <si>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</si>
  <si>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</si>
  <si>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</si>
  <si>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</si>
  <si>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</si>
  <si>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</si>
  <si>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</si>
  <si>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</si>
  <si>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</si>
  <si>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</si>
  <si>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</si>
  <si>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</si>
  <si>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</si>
  <si>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</si>
  <si>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</si>
  <si>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</si>
  <si>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</si>
  <si>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</si>
  <si>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</si>
  <si>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</si>
  <si>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</si>
  <si>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</si>
  <si>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</si>
  <si>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</si>
  <si>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</si>
  <si>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</si>
  <si>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</si>
  <si>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</si>
  <si>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</si>
  <si>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</si>
  <si>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</si>
  <si>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</si>
  <si>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</si>
  <si>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</si>
  <si>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</si>
  <si>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</si>
  <si>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</si>
  <si>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</si>
  <si>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</si>
  <si>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</si>
  <si>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</si>
  <si>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</si>
  <si>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</si>
  <si>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</si>
  <si>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</si>
  <si>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</si>
  <si>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</si>
  <si>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</si>
  <si>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</si>
  <si>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</si>
  <si>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</si>
  <si>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</si>
  <si>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</si>
  <si>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</si>
  <si>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</si>
  <si>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</si>
  <si>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</si>
  <si>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</si>
  <si>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</si>
  <si>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</si>
  <si>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</si>
  <si>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</si>
  <si>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</si>
  <si>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</si>
  <si>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</si>
  <si>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</si>
  <si>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</si>
  <si>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</si>
  <si>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</si>
  <si>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</si>
  <si>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</si>
  <si>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</si>
  <si>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</si>
  <si>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</si>
  <si>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</si>
  <si>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</si>
  <si>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</si>
  <si>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</si>
  <si>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</si>
  <si>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</si>
  <si>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</si>
  <si>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</si>
  <si>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</si>
  <si>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</si>
  <si>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</si>
  <si>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</si>
  <si>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</si>
  <si>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</si>
  <si>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</si>
  <si>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</si>
  <si>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</si>
  <si>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</si>
  <si>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</si>
  <si>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</si>
  <si>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</si>
  <si>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</si>
  <si>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</si>
  <si>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</si>
  <si>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</si>
  <si>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</si>
  <si>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</si>
  <si>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</si>
  <si>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</si>
  <si>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</si>
  <si>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</si>
  <si>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</si>
  <si>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</si>
  <si>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</si>
  <si>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</si>
  <si>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</si>
  <si>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</si>
  <si>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</si>
  <si>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</si>
  <si>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</si>
  <si>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</si>
  <si>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</si>
  <si>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</si>
  <si>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</si>
  <si>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</si>
  <si>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</si>
  <si>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</si>
  <si>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</si>
  <si>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</si>
  <si>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</si>
  <si>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</si>
  <si>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</si>
  <si>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</si>
  <si>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</si>
  <si>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</si>
  <si>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</si>
  <si>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</si>
  <si>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</si>
  <si>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</si>
  <si>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</si>
  <si>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</si>
  <si>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</si>
  <si>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</si>
  <si>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</si>
  <si>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</si>
  <si>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</si>
  <si>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</si>
  <si>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</si>
  <si>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</si>
  <si>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</si>
  <si>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</si>
  <si>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</si>
  <si>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</si>
  <si>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</si>
  <si>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</si>
  <si>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</si>
  <si>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</si>
  <si>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</si>
  <si>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</si>
  <si>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</si>
  <si>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</si>
  <si>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</si>
  <si>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</si>
  <si>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</si>
  <si>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</si>
  <si>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</si>
  <si>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</si>
  <si>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</si>
  <si>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</si>
  <si>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</si>
  <si>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</si>
  <si>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</si>
  <si>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</si>
  <si>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</si>
  <si>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</si>
  <si>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</si>
  <si>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</si>
  <si>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</si>
  <si>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</si>
  <si>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</si>
  <si>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</si>
  <si>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</si>
  <si>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</si>
  <si>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</si>
  <si>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</si>
  <si>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</si>
  <si>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</si>
  <si>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</si>
  <si>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</si>
  <si>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</si>
  <si>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</si>
  <si>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</si>
  <si>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</si>
  <si>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</si>
  <si>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</si>
  <si>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</si>
  <si>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</si>
  <si>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</si>
  <si>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</si>
  <si>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</si>
  <si>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</si>
  <si>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</si>
  <si>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</si>
  <si>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</si>
  <si>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</si>
  <si>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</si>
  <si>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</si>
  <si>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</si>
  <si>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</si>
  <si>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</si>
  <si>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</si>
  <si>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</si>
  <si>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</si>
  <si>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</si>
  <si>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</si>
  <si>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</si>
  <si>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</si>
  <si>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</si>
  <si>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</si>
  <si>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</si>
  <si>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</si>
  <si>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</si>
  <si>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</si>
  <si>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</si>
  <si>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</si>
  <si>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</si>
  <si>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</si>
  <si>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</si>
  <si>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</si>
  <si>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</si>
  <si>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</si>
  <si>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</si>
  <si>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</si>
  <si>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</si>
  <si>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</si>
  <si>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</si>
  <si>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</si>
  <si>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</si>
  <si>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</si>
  <si>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</si>
  <si>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</si>
  <si>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</si>
  <si>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</si>
  <si>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</si>
  <si>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</si>
  <si>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</si>
  <si>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</si>
  <si>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</si>
  <si>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</si>
  <si>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</si>
  <si>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</si>
  <si>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</si>
  <si>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</si>
  <si>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</si>
  <si>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</si>
  <si>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</si>
  <si>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</si>
  <si>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</si>
  <si>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</si>
  <si>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</si>
  <si>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</si>
  <si>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</si>
  <si>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</si>
  <si>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</si>
  <si>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</si>
  <si>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</si>
  <si>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</si>
  <si>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</si>
  <si>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</si>
  <si>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</si>
  <si>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</si>
  <si>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</si>
  <si>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</si>
  <si>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</si>
  <si>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</si>
  <si>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</si>
  <si>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</si>
  <si>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</si>
  <si>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</si>
  <si>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</si>
  <si>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</si>
  <si>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</si>
  <si>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</si>
  <si>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</si>
  <si>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</si>
  <si>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</si>
  <si>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</si>
  <si>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</si>
  <si>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</si>
  <si>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</si>
  <si>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</si>
  <si>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</si>
  <si>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</si>
  <si>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</si>
  <si>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</si>
  <si>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</si>
  <si>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</si>
  <si>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</si>
  <si>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</si>
  <si>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</si>
  <si>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</si>
  <si>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</si>
  <si>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</si>
  <si>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</si>
  <si>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</si>
  <si>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</si>
  <si>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</si>
  <si>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</si>
  <si>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</si>
  <si>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</si>
  <si>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</si>
  <si>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</si>
  <si>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</si>
  <si>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</si>
  <si>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</si>
  <si>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</si>
  <si>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</si>
  <si>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</si>
  <si>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</si>
  <si>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</si>
  <si>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</si>
  <si>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</si>
  <si>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</si>
  <si>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</si>
  <si>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</si>
  <si>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</si>
  <si>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</si>
  <si>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</si>
  <si>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</si>
  <si>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</si>
  <si>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</si>
  <si>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</si>
  <si>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</si>
  <si>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</si>
  <si>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</si>
  <si>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</si>
  <si>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</si>
  <si>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</si>
  <si>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</si>
  <si>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</si>
  <si>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</si>
  <si>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</si>
  <si>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</si>
  <si>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</si>
  <si>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</si>
  <si>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</si>
  <si>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</si>
  <si>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</si>
  <si>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</si>
  <si>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</si>
  <si>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</si>
  <si>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</si>
  <si>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</si>
  <si>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</si>
  <si>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</si>
  <si>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</si>
  <si>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</si>
  <si>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</si>
  <si>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</si>
  <si>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</si>
  <si>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</si>
  <si>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</si>
  <si>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</si>
  <si>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</si>
  <si>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</si>
  <si>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</si>
  <si>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</si>
  <si>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</si>
  <si>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</si>
  <si>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</si>
  <si>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</si>
  <si>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</si>
  <si>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</si>
  <si>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</si>
  <si>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</si>
  <si>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</si>
  <si>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</si>
  <si>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</si>
  <si>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</si>
  <si>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</si>
  <si>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</si>
  <si>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</si>
  <si>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</si>
  <si>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</si>
  <si>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</si>
  <si>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</si>
  <si>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</si>
  <si>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</si>
  <si>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</si>
  <si>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</si>
  <si>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</si>
  <si>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</si>
  <si>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</si>
  <si>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</si>
  <si>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</si>
  <si>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</si>
  <si>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</si>
  <si>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</si>
  <si>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</si>
  <si>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</si>
  <si>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</si>
  <si>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</si>
  <si>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</si>
  <si>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</si>
  <si>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</si>
  <si>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</si>
  <si>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</si>
  <si>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</si>
  <si>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</si>
  <si>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</si>
  <si>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</si>
  <si>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</si>
  <si>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</si>
  <si>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</si>
  <si>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</si>
  <si>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</si>
  <si>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</si>
  <si>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</si>
  <si>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</si>
  <si>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</si>
  <si>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</si>
  <si>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</si>
  <si>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</si>
  <si>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</si>
  <si>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</si>
  <si>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</si>
  <si>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</si>
  <si>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</si>
  <si>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</si>
  <si>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</si>
  <si>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</si>
  <si>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</si>
  <si>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</si>
  <si>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</si>
  <si>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</si>
  <si>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</si>
  <si>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</si>
  <si>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</si>
  <si>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</si>
  <si>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</si>
  <si>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</si>
  <si>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</si>
  <si>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</si>
  <si>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</si>
  <si>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</si>
  <si>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</si>
  <si>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</si>
  <si>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</si>
  <si>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</si>
  <si>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</si>
  <si>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</si>
  <si>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</si>
  <si>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</si>
  <si>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</si>
  <si>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</si>
  <si>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</si>
  <si>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</si>
  <si>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</si>
  <si>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</si>
  <si>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</si>
  <si>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</si>
  <si>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</si>
  <si>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</si>
  <si>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</si>
  <si>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</si>
  <si>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</si>
  <si>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</si>
  <si>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</si>
  <si>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</si>
  <si>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</si>
  <si>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</si>
  <si>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</si>
  <si>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</si>
  <si>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</si>
  <si>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</si>
  <si>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</si>
  <si>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</si>
  <si>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</si>
  <si>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</si>
  <si>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</si>
  <si>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</si>
  <si>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</si>
  <si>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</si>
  <si>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</si>
  <si>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</si>
  <si>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</si>
  <si>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</si>
  <si>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</si>
  <si>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</si>
  <si>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</si>
  <si>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</si>
  <si>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</si>
  <si>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</si>
  <si>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</si>
  <si>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</si>
  <si>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</si>
  <si>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</si>
  <si>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</si>
  <si>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</si>
  <si>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</si>
  <si>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</si>
  <si>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</si>
  <si>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</si>
  <si>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</si>
  <si>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</si>
  <si>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</si>
  <si>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</si>
  <si>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</si>
  <si>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</si>
  <si>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</si>
  <si>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</si>
  <si>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</si>
  <si>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</si>
  <si>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</si>
  <si>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</si>
  <si>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</si>
  <si>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</si>
  <si>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</si>
  <si>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</si>
  <si>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</si>
  <si>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</si>
  <si>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</si>
  <si>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</si>
  <si>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</si>
  <si>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</si>
  <si>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</si>
  <si>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</si>
  <si>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</si>
  <si>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</si>
  <si>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</si>
  <si>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</si>
  <si>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</si>
  <si>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</si>
  <si>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</si>
  <si>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</si>
  <si>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</si>
  <si>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</si>
  <si>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</si>
  <si>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</si>
  <si>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</si>
  <si>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</si>
  <si>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</si>
  <si>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</si>
  <si>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</si>
  <si>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</si>
  <si>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</si>
  <si>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</si>
  <si>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</si>
  <si>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</si>
  <si>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</si>
  <si>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</si>
  <si>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</si>
  <si>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</si>
  <si>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</si>
  <si>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</si>
  <si>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</si>
  <si>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</si>
  <si>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</si>
  <si>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</si>
  <si>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</si>
  <si>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</si>
  <si>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</si>
  <si>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</si>
  <si>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</si>
  <si>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</si>
  <si>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</si>
  <si>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</si>
  <si>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</si>
  <si>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</si>
  <si>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</si>
  <si>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</si>
  <si>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</si>
  <si>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</si>
  <si>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</si>
  <si>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</si>
  <si>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</si>
  <si>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</si>
  <si>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</si>
  <si>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</si>
  <si>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</si>
  <si>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</si>
  <si>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</si>
  <si>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</si>
  <si>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</si>
  <si>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</si>
  <si>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</si>
  <si>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</si>
  <si>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</si>
  <si>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</si>
  <si>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</si>
  <si>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</si>
  <si>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</si>
  <si>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</si>
  <si>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</si>
  <si>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</si>
  <si>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</si>
  <si>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</si>
  <si>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</si>
  <si>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</si>
  <si>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</si>
  <si>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</si>
  <si>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</si>
  <si>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</si>
  <si>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</si>
  <si>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</si>
  <si>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</si>
  <si>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</si>
  <si>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</si>
  <si>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</si>
  <si>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</si>
  <si>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</si>
  <si>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</si>
  <si>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</si>
  <si>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</si>
  <si>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</si>
  <si>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</si>
  <si>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</si>
  <si>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</si>
  <si>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</si>
  <si>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</si>
  <si>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</si>
  <si>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</si>
  <si>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</si>
  <si>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</si>
  <si>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</si>
  <si>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</si>
  <si>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</si>
  <si>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</si>
  <si>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</si>
  <si>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</si>
  <si>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</si>
  <si>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</si>
  <si>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</si>
  <si>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</si>
  <si>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</si>
  <si>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</si>
  <si>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</si>
  <si>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</si>
  <si>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</si>
  <si>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</si>
  <si>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</si>
  <si>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</si>
  <si>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</si>
  <si>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</si>
  <si>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</si>
  <si>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</si>
  <si>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</si>
  <si>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</si>
  <si>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</si>
  <si>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</si>
  <si>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</si>
  <si>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</si>
  <si>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</si>
  <si>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</si>
  <si>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</si>
  <si>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</si>
  <si>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</si>
  <si>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</si>
  <si>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</si>
  <si>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</si>
  <si>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</si>
  <si>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</si>
  <si>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</si>
  <si>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</si>
  <si>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</si>
  <si>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</si>
  <si>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</si>
  <si>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</si>
  <si>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</si>
  <si>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</si>
  <si>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</si>
  <si>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</si>
  <si>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</si>
  <si>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</si>
  <si>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</si>
  <si>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</si>
  <si>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</si>
  <si>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</si>
  <si>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</si>
  <si>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</si>
  <si>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</si>
  <si>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</si>
  <si>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</si>
  <si>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</si>
  <si>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</si>
  <si>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</si>
  <si>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</si>
  <si>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</si>
  <si>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</si>
  <si>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</si>
  <si>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</si>
  <si>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</si>
  <si>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</si>
  <si>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</si>
  <si>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</si>
  <si>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</si>
  <si>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</si>
  <si>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</si>
  <si>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</si>
  <si>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</si>
  <si>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</si>
  <si>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</si>
  <si>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</si>
  <si>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</si>
  <si>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</si>
  <si>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</si>
  <si>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</si>
  <si>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</si>
  <si>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</si>
  <si>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</si>
  <si>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</si>
  <si>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</si>
  <si>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</si>
  <si>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</si>
  <si>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</si>
  <si>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</si>
  <si>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</si>
  <si>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</si>
  <si>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</si>
  <si>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</si>
  <si>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</si>
  <si>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</si>
  <si>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</si>
  <si>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</si>
  <si>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</si>
  <si>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</si>
  <si>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</si>
  <si>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</si>
  <si>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</si>
  <si>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</si>
  <si>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</si>
  <si>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</si>
  <si>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</si>
  <si>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</si>
  <si>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</si>
  <si>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</si>
  <si>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</si>
  <si>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</si>
  <si>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</si>
  <si>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</si>
  <si>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</si>
  <si>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</si>
  <si>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</si>
  <si>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</si>
  <si>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</si>
  <si>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</si>
  <si>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</si>
  <si>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</si>
  <si>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</si>
  <si>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</si>
  <si>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</si>
  <si>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</si>
  <si>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</si>
  <si>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</si>
  <si>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</si>
  <si>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</si>
  <si>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</si>
  <si>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</si>
  <si>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</si>
  <si>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</si>
  <si>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</si>
  <si>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</si>
  <si>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</si>
  <si>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</si>
  <si>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</si>
  <si>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</si>
  <si>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</si>
  <si>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</si>
  <si>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</si>
  <si>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</si>
  <si>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</si>
  <si>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</si>
  <si>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</si>
  <si>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</si>
  <si>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</si>
  <si>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</si>
  <si>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</si>
  <si>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</si>
  <si>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</si>
  <si>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</si>
  <si>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</si>
  <si>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</si>
  <si>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</si>
  <si>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</si>
  <si>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</si>
  <si>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</si>
  <si>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</si>
  <si>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</si>
  <si>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</si>
  <si>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</si>
  <si>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</si>
  <si>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</si>
  <si>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</si>
  <si>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</si>
  <si>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</si>
  <si>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</si>
  <si>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</si>
  <si>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</si>
  <si>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</si>
  <si>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</si>
  <si>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</si>
  <si>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</si>
  <si>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</si>
  <si>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</si>
  <si>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</si>
  <si>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</si>
  <si>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</si>
  <si>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</si>
  <si>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</si>
  <si>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</si>
  <si>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</si>
  <si>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</si>
  <si>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</si>
  <si>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</si>
  <si>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</si>
  <si>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</si>
  <si>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</si>
  <si>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</si>
  <si>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</si>
  <si>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</si>
  <si>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</si>
  <si>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</si>
  <si>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</si>
  <si>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</si>
  <si>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</si>
  <si>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</si>
  <si>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</si>
  <si>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</si>
  <si>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</si>
  <si>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</si>
  <si>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</si>
  <si>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</si>
  <si>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</si>
  <si>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</si>
  <si>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</si>
  <si>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</si>
  <si>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</si>
  <si>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</si>
  <si>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</si>
  <si>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</si>
  <si>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</si>
  <si>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</si>
  <si>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</si>
  <si>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</si>
  <si>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</si>
  <si>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</si>
  <si>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</si>
  <si>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</si>
  <si>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</si>
  <si>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</si>
  <si>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</si>
  <si>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</si>
  <si>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</si>
  <si>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</si>
  <si>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</si>
  <si>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</si>
  <si>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</si>
  <si>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</si>
  <si>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</si>
  <si>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</si>
  <si>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</si>
  <si>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</si>
  <si>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</si>
  <si>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</si>
  <si>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</si>
  <si>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</si>
  <si>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</si>
  <si>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</si>
  <si>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</si>
  <si>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</si>
  <si>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</si>
  <si>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</si>
  <si>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</si>
  <si>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</si>
  <si>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</si>
  <si>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</si>
  <si>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</si>
  <si>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</si>
  <si>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</si>
  <si>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</si>
  <si>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</si>
  <si>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</si>
  <si>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</si>
  <si>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</si>
  <si>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</si>
  <si>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</si>
  <si>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</si>
  <si>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</si>
  <si>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</si>
  <si>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</si>
  <si>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</si>
  <si>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</si>
  <si>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</si>
  <si>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</si>
  <si>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</si>
  <si>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</si>
  <si>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</si>
  <si>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</si>
  <si>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</si>
  <si>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</si>
  <si>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</si>
  <si>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</si>
  <si>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</si>
  <si>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</si>
  <si>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</si>
  <si>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</si>
  <si>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</si>
  <si>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</si>
  <si>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</si>
  <si>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</si>
  <si>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</si>
  <si>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</si>
  <si>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</si>
  <si>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</si>
  <si>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</si>
  <si>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</si>
  <si>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</si>
  <si>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</si>
  <si>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</si>
  <si>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</si>
  <si>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</si>
  <si>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</si>
  <si>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</si>
  <si>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</si>
  <si>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</si>
  <si>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</si>
  <si>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</si>
  <si>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</si>
  <si>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</si>
  <si>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</si>
  <si>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</si>
  <si>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</si>
  <si>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</si>
  <si>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</si>
  <si>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</si>
  <si>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</si>
  <si>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</si>
  <si>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</si>
  <si>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</si>
  <si>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</si>
  <si>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</si>
  <si>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</si>
  <si>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</si>
  <si>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</si>
  <si>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</si>
  <si>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</si>
  <si>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</si>
  <si>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</si>
  <si>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</si>
  <si>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</si>
  <si>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</si>
  <si>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</si>
  <si>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</si>
  <si>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</si>
  <si>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</si>
  <si>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</si>
  <si>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</si>
  <si>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</si>
  <si>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</si>
  <si>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</si>
  <si>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</si>
  <si>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</si>
  <si>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</si>
  <si>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</si>
  <si>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</si>
  <si>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</si>
  <si>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</si>
  <si>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</si>
  <si>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</si>
  <si>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</si>
  <si>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</si>
  <si>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</si>
  <si>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</si>
  <si>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</si>
  <si>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</si>
  <si>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</si>
  <si>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</si>
  <si>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</si>
  <si>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</si>
  <si>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</si>
  <si>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</si>
  <si>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</si>
  <si>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</si>
  <si>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</si>
  <si>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</si>
  <si>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</si>
  <si>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</si>
  <si>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</si>
  <si>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</si>
  <si>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</si>
  <si>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</si>
  <si>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</si>
  <si>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</si>
  <si>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</si>
  <si>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</si>
  <si>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</si>
  <si>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</si>
  <si>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</si>
  <si>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</si>
  <si>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</si>
  <si>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</si>
  <si>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</si>
  <si>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</si>
  <si>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</si>
  <si>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</si>
  <si>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</si>
  <si>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</si>
  <si>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</si>
  <si>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</si>
  <si>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</si>
  <si>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</si>
  <si>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</si>
  <si>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</si>
  <si>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</si>
  <si>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</si>
  <si>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</si>
  <si>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</si>
  <si>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</si>
  <si>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</si>
  <si>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</si>
  <si>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</si>
  <si>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</si>
  <si>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</si>
  <si>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</si>
  <si>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</si>
  <si>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</si>
  <si>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</si>
  <si>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</si>
  <si>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</si>
  <si>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</si>
  <si>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</si>
  <si>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</si>
  <si>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</si>
  <si>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</si>
  <si>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</si>
  <si>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</si>
  <si>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</si>
  <si>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</si>
  <si>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</si>
  <si>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</si>
  <si>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</si>
  <si>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</si>
  <si>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</si>
  <si>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</si>
  <si>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</si>
  <si>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</si>
  <si>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</si>
  <si>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</si>
  <si>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</si>
  <si>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</si>
  <si>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</si>
  <si>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</si>
  <si>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</si>
  <si>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</si>
  <si>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</si>
  <si>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</si>
  <si>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</si>
  <si>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</si>
  <si>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</si>
  <si>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</si>
  <si>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</si>
  <si>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</si>
  <si>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</si>
  <si>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</si>
  <si>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</si>
  <si>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</si>
  <si>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</si>
  <si>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</si>
  <si>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</si>
  <si>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</si>
  <si>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</si>
  <si>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</si>
  <si>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</si>
  <si>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</si>
  <si>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</si>
  <si>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</si>
  <si>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</si>
  <si>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</si>
  <si>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</si>
  <si>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</si>
  <si>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</si>
  <si>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</si>
  <si>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</si>
  <si>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</si>
  <si>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</si>
  <si>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</si>
  <si>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</si>
  <si>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</si>
  <si>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</si>
  <si>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</si>
  <si>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</si>
  <si>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</si>
  <si>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</si>
  <si>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</si>
  <si>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</si>
  <si>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</si>
  <si>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</si>
  <si>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</si>
  <si>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</si>
  <si>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</si>
  <si>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</si>
  <si>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</si>
  <si>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</si>
  <si>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</si>
  <si>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</si>
  <si>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</si>
  <si>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</si>
  <si>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</si>
  <si>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</si>
  <si>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</si>
  <si>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</si>
  <si>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</si>
  <si>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</si>
  <si>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</si>
  <si>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</si>
  <si>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</si>
  <si>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</si>
  <si>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</si>
  <si>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</si>
  <si>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</si>
  <si>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</si>
  <si>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</si>
  <si>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</si>
  <si>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</si>
  <si>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</si>
  <si>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</si>
  <si>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</si>
  <si>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</si>
  <si>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</si>
  <si>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</si>
  <si>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</si>
  <si>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</si>
  <si>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</si>
  <si>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</si>
  <si>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</si>
  <si>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</si>
  <si>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</si>
  <si>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</si>
  <si>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</si>
  <si>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</si>
  <si>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</si>
  <si>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</si>
  <si>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</si>
  <si>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</si>
  <si>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</si>
  <si>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</si>
  <si>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</si>
  <si>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</si>
  <si>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</si>
  <si>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</si>
  <si>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</si>
  <si>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</si>
  <si>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</si>
  <si>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</si>
  <si>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</si>
  <si>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</si>
  <si>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</si>
  <si>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</si>
  <si>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</si>
  <si>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</si>
  <si>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</si>
  <si>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</si>
  <si>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</si>
  <si>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</si>
  <si>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</si>
  <si>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</si>
  <si>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</si>
  <si>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</si>
  <si>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</si>
  <si>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</si>
  <si>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</si>
  <si>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</si>
  <si>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</si>
  <si>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</si>
  <si>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</si>
  <si>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</si>
  <si>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</si>
  <si>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</si>
  <si>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</si>
  <si>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</si>
  <si>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</si>
  <si>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</si>
  <si>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</si>
  <si>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</si>
  <si>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</si>
  <si>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</si>
  <si>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</si>
  <si>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</si>
  <si>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</si>
  <si>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</si>
  <si>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</si>
  <si>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</si>
  <si>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</si>
  <si>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</si>
  <si>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</si>
  <si>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</si>
  <si>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</si>
  <si>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</si>
  <si>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</si>
  <si>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</si>
  <si>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</si>
  <si>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</si>
  <si>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</si>
  <si>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</si>
  <si>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</si>
  <si>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</si>
  <si>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</si>
  <si>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</si>
  <si>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</si>
  <si>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</si>
  <si>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</si>
  <si>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</si>
  <si>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</si>
  <si>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</si>
  <si>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</si>
  <si>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</si>
  <si>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</si>
  <si>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</si>
  <si>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</si>
  <si>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</si>
  <si>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</si>
  <si>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</si>
  <si>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</si>
  <si>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</si>
  <si>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</si>
  <si>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</si>
  <si>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</si>
  <si>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</si>
  <si>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</si>
  <si>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</si>
  <si>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</si>
  <si>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</si>
  <si>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</si>
  <si>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</si>
  <si>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</si>
  <si>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</si>
  <si>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</si>
  <si>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</si>
  <si>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</si>
  <si>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</si>
  <si>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</si>
  <si>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</si>
  <si>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</si>
  <si>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</si>
  <si>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</si>
  <si>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</si>
  <si>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</si>
  <si>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</si>
  <si>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</si>
  <si>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</si>
  <si>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</si>
  <si>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</si>
  <si>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</si>
  <si>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</si>
  <si>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</si>
  <si>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</si>
  <si>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</si>
  <si>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</si>
  <si>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</si>
  <si>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</si>
  <si>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</si>
  <si>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</si>
  <si>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</si>
  <si>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</si>
  <si>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</si>
  <si>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</si>
  <si>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</si>
  <si>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</si>
  <si>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</si>
  <si>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</si>
  <si>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</si>
  <si>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</si>
  <si>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</si>
  <si>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</si>
  <si>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</si>
  <si>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</si>
  <si>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</si>
  <si>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</si>
  <si>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</si>
  <si>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</si>
  <si>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</si>
  <si>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</si>
  <si>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</si>
  <si>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</si>
  <si>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</si>
  <si>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</si>
  <si>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</si>
  <si>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</si>
  <si>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</si>
  <si>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</si>
  <si>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</si>
  <si>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</si>
  <si>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</si>
  <si>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</si>
  <si>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</si>
  <si>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</si>
  <si>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</si>
  <si>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</si>
  <si>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</si>
  <si>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</si>
  <si>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</si>
  <si>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</si>
  <si>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</si>
  <si>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</si>
  <si>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</si>
  <si>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</si>
  <si>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</si>
  <si>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</si>
  <si>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</si>
  <si>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</si>
  <si>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</si>
  <si>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</si>
  <si>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</si>
  <si>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</si>
  <si>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</si>
  <si>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</si>
  <si>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</si>
  <si>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</si>
  <si>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</si>
  <si>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</si>
  <si>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</si>
  <si>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</si>
  <si>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</si>
  <si>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</si>
  <si>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</si>
  <si>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</si>
  <si>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</si>
  <si>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</si>
  <si>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</si>
  <si>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</si>
  <si>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</si>
  <si>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</si>
  <si>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</si>
  <si>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</si>
  <si>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</si>
  <si>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</si>
  <si>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</si>
  <si>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</si>
  <si>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</si>
  <si>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</si>
  <si>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</si>
  <si>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</si>
  <si>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</si>
  <si>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</si>
  <si>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</si>
  <si>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</si>
  <si>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</si>
  <si>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</si>
  <si>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</si>
  <si>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</si>
  <si>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</si>
  <si>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</si>
  <si>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</si>
  <si>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</si>
  <si>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</si>
  <si>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</si>
  <si>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</si>
  <si>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</si>
  <si>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</si>
  <si>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</si>
  <si>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</si>
  <si>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</si>
  <si>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</si>
  <si>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</si>
  <si>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</si>
  <si>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</si>
  <si>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</si>
  <si>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</si>
  <si>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</si>
  <si>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</si>
  <si>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</si>
  <si>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</si>
  <si>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</si>
  <si>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</si>
  <si>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</si>
  <si>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</si>
  <si>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</si>
  <si>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</si>
  <si>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</si>
  <si>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</si>
  <si>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</si>
  <si>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</si>
  <si>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</si>
  <si>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</si>
  <si>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</si>
  <si>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</si>
  <si>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</si>
  <si>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</si>
  <si>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</si>
  <si>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</si>
  <si>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</si>
  <si>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</si>
  <si>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</si>
  <si>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</si>
  <si>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</si>
  <si>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</si>
  <si>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</si>
  <si>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</si>
  <si>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</si>
  <si>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</si>
  <si>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</si>
  <si>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</si>
  <si>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</si>
  <si>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</si>
  <si>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</si>
  <si>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</si>
  <si>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</si>
  <si>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</si>
  <si>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</si>
  <si>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</si>
  <si>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</si>
  <si>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</si>
  <si>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</si>
  <si>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</si>
  <si>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</si>
  <si>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</si>
  <si>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</si>
  <si>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</si>
  <si>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</si>
  <si>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</si>
  <si>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</si>
  <si>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</si>
  <si>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</si>
  <si>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</si>
  <si>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</si>
  <si>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</si>
  <si>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</si>
  <si>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</si>
  <si>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</si>
  <si>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</si>
  <si>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</si>
  <si>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</si>
  <si>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</si>
  <si>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</si>
  <si>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</si>
  <si>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</si>
  <si>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</si>
  <si>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</si>
  <si>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</si>
  <si>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</si>
  <si>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</si>
  <si>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</si>
  <si>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</si>
  <si>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</si>
  <si>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</si>
  <si>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</si>
  <si>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</si>
  <si>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</si>
  <si>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</si>
  <si>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</si>
  <si>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</si>
  <si>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</si>
  <si>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</si>
  <si>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</si>
  <si>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</si>
  <si>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</si>
  <si>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</si>
  <si>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</si>
  <si>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</si>
  <si>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</si>
  <si>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</si>
  <si>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</si>
  <si>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</si>
  <si>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</si>
  <si>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</si>
  <si>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</si>
  <si>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</si>
  <si>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</si>
  <si>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</si>
  <si>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</si>
  <si>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</si>
  <si>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</si>
  <si>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</si>
  <si>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</si>
  <si>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</si>
  <si>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</si>
  <si>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</si>
  <si>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</si>
  <si>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</si>
  <si>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</si>
  <si>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</si>
  <si>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</si>
  <si>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</si>
  <si>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</si>
  <si>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</si>
  <si>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</si>
  <si>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</si>
  <si>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</si>
  <si>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</si>
  <si>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</si>
  <si>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</si>
  <si>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</si>
  <si>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</si>
  <si>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</si>
  <si>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</si>
  <si>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</si>
  <si>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</si>
  <si>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</si>
  <si>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</si>
  <si>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</si>
  <si>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</si>
  <si>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</si>
  <si>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</si>
  <si>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</si>
  <si>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</si>
  <si>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</si>
  <si>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</si>
  <si>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</si>
  <si>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</si>
  <si>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</si>
  <si>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</si>
  <si>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</si>
  <si>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</si>
  <si>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</si>
  <si>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</si>
  <si>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</si>
  <si>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</si>
  <si>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</si>
  <si>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</si>
  <si>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</si>
  <si>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</si>
  <si>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</si>
  <si>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</si>
  <si>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</si>
  <si>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</si>
  <si>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</si>
  <si>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</si>
  <si>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</si>
  <si>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</si>
  <si>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</si>
  <si>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</si>
  <si>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</si>
  <si>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</si>
  <si>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</si>
  <si>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</si>
  <si>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</si>
  <si>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</si>
  <si>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</si>
  <si>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</si>
  <si>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</si>
  <si>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</si>
  <si>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</si>
  <si>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</si>
  <si>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</si>
  <si>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</si>
  <si>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</si>
  <si>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</si>
  <si>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</si>
  <si>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</si>
  <si>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</si>
  <si>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</si>
  <si>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</si>
  <si>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</si>
  <si>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</si>
  <si>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</si>
  <si>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</si>
  <si>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</si>
  <si>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</si>
  <si>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</si>
  <si>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</si>
  <si>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</si>
  <si>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</si>
  <si>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</si>
  <si>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</si>
  <si>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</si>
  <si>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</si>
  <si>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</si>
  <si>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</si>
  <si>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</si>
  <si>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</si>
  <si>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</si>
  <si>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</si>
  <si>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</si>
  <si>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</si>
  <si>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</si>
  <si>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</si>
  <si>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</si>
  <si>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</si>
  <si>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</si>
  <si>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</si>
  <si>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</si>
  <si>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</si>
  <si>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</si>
  <si>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</si>
  <si>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</si>
  <si>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</si>
  <si>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</si>
  <si>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</si>
  <si>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</si>
  <si>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</si>
  <si>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</si>
  <si>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</si>
  <si>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</si>
  <si>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</si>
  <si>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</si>
  <si>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</si>
  <si>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</si>
  <si>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</si>
  <si>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</si>
  <si>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</si>
  <si>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</si>
  <si>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</si>
  <si>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</si>
  <si>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</si>
  <si>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</si>
  <si>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</si>
  <si>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</si>
  <si>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</si>
  <si>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</si>
  <si>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</si>
  <si>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</si>
  <si>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</si>
  <si>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</si>
  <si>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</si>
  <si>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</si>
  <si>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</si>
  <si>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</si>
  <si>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</si>
  <si>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</si>
  <si>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</si>
  <si>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</si>
  <si>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</si>
  <si>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</si>
  <si>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</si>
  <si>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</si>
  <si>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</si>
  <si>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</si>
  <si>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</si>
  <si>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</si>
  <si>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</si>
  <si>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</si>
  <si>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</si>
  <si>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</si>
  <si>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</si>
  <si>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</si>
  <si>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</si>
  <si>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</si>
  <si>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</si>
  <si>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</si>
  <si>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</si>
  <si>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</si>
  <si>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</si>
  <si>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</si>
  <si>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</si>
  <si>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</si>
  <si>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</si>
  <si>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</si>
  <si>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</si>
  <si>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</si>
  <si>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</si>
  <si>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</si>
  <si>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</si>
  <si>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</si>
  <si>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</si>
  <si>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</si>
  <si>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</si>
  <si>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</si>
  <si>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</si>
  <si>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</si>
  <si>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</si>
  <si>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</si>
  <si>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</si>
  <si>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</si>
  <si>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</si>
  <si>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</si>
  <si>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</si>
  <si>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</si>
  <si>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</si>
  <si>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</si>
  <si>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</si>
  <si>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</si>
  <si>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</si>
  <si>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</si>
  <si>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</si>
  <si>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</si>
  <si>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</si>
  <si>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</si>
  <si>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</si>
  <si>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</si>
  <si>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</si>
  <si>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</si>
  <si>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</si>
  <si>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</si>
  <si>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</si>
  <si>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</si>
  <si>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</si>
  <si>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</si>
  <si>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</si>
  <si>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</si>
  <si>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</si>
  <si>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</si>
  <si>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</si>
  <si>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</si>
  <si>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</si>
  <si>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</si>
  <si>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</si>
  <si>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</si>
  <si>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</si>
  <si>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</si>
  <si>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</si>
  <si>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</si>
  <si>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</si>
  <si>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</si>
  <si>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</si>
  <si>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</si>
  <si>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</si>
  <si>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</si>
  <si>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</si>
  <si>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</si>
  <si>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</si>
  <si>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</si>
  <si>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</si>
  <si>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</si>
  <si>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</si>
  <si>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</si>
  <si>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</si>
  <si>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</si>
  <si>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</si>
  <si>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</si>
  <si>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</si>
  <si>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</si>
  <si>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</si>
  <si>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</si>
  <si>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</si>
  <si>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</si>
  <si>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</si>
  <si>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</si>
  <si>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</si>
  <si>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</si>
  <si>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</si>
  <si>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</si>
  <si>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</si>
  <si>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</si>
  <si>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</si>
  <si>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</si>
  <si>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</si>
  <si>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</si>
  <si>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</si>
  <si>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</si>
  <si>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</si>
  <si>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</si>
  <si>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</si>
  <si>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</si>
  <si>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</si>
  <si>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</si>
  <si>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</si>
  <si>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</si>
  <si>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</si>
  <si>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</si>
  <si>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</si>
  <si>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</si>
  <si>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</si>
  <si>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</si>
  <si>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</si>
  <si>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</si>
  <si>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</si>
  <si>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</si>
  <si>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</si>
  <si>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</si>
  <si>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</si>
  <si>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</si>
  <si>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</si>
  <si>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</si>
  <si>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</si>
  <si>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</si>
  <si>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</si>
  <si>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</si>
  <si>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</si>
  <si>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</si>
  <si>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</si>
  <si>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</si>
  <si>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</si>
  <si>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</si>
  <si>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</si>
  <si>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</si>
  <si>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</si>
  <si>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</si>
  <si>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</si>
  <si>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</si>
  <si>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</si>
  <si>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</si>
  <si>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</si>
  <si>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</si>
  <si>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</si>
  <si>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</si>
  <si>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</si>
  <si>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</si>
  <si>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</si>
  <si>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</si>
  <si>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</si>
  <si>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</si>
  <si>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</si>
  <si>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</si>
  <si>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</si>
  <si>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</si>
  <si>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</si>
  <si>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</si>
  <si>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</si>
  <si>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</si>
  <si>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</si>
  <si>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</si>
  <si>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</si>
  <si>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</si>
  <si>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</si>
  <si>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</si>
  <si>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</si>
  <si>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</si>
  <si>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</si>
  <si>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</si>
  <si>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</si>
  <si>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</si>
  <si>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</si>
  <si>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</si>
  <si>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</si>
  <si>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</si>
  <si>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</si>
  <si>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</si>
  <si>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</si>
  <si>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</si>
  <si>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</si>
  <si>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</si>
  <si>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</si>
  <si>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</si>
  <si>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</si>
  <si>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</si>
  <si>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</si>
  <si>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</si>
  <si>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</si>
  <si>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</si>
  <si>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</si>
  <si>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</si>
  <si>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</si>
  <si>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</si>
  <si>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</si>
  <si>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</si>
  <si>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</si>
  <si>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</si>
  <si>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</si>
  <si>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</si>
  <si>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</si>
  <si>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</si>
  <si>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</si>
  <si>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</si>
  <si>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</si>
  <si>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</si>
  <si>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</si>
  <si>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</si>
  <si>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</si>
  <si>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</si>
  <si>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</si>
  <si>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</si>
  <si>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</si>
  <si>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</si>
  <si>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</si>
  <si>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</si>
  <si>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</si>
  <si>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</si>
  <si>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</si>
  <si>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</si>
  <si>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</si>
  <si>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</si>
  <si>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</si>
  <si>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</si>
  <si>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</si>
  <si>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</si>
  <si>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</si>
  <si>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</si>
  <si>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</si>
  <si>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</si>
  <si>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</si>
  <si>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</si>
  <si>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</si>
  <si>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</si>
  <si>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</si>
  <si>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</si>
  <si>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</si>
  <si>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</si>
  <si>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</si>
  <si>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</si>
  <si>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</si>
  <si>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</si>
  <si>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</si>
  <si>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</si>
  <si>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</si>
  <si>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</si>
  <si>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</si>
  <si>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</si>
  <si>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</si>
  <si>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</si>
  <si>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</si>
  <si>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</si>
  <si>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</si>
  <si>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</si>
  <si>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</si>
  <si>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</si>
  <si>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</si>
  <si>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</si>
  <si>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</si>
  <si>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</si>
  <si>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</si>
  <si>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</si>
  <si>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</si>
  <si>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</si>
  <si>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</si>
  <si>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</si>
  <si>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</si>
  <si>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</si>
  <si>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</si>
  <si>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</si>
  <si>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</si>
  <si>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</si>
  <si>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</si>
  <si>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</si>
  <si>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</si>
  <si>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</si>
  <si>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</si>
  <si>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</si>
  <si>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</si>
  <si>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</si>
  <si>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</si>
  <si>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</si>
  <si>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</si>
  <si>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</si>
  <si>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</si>
  <si>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</si>
  <si>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</si>
  <si>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</si>
  <si>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</si>
  <si>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</si>
  <si>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</si>
  <si>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</si>
  <si>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</si>
  <si>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</si>
  <si>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</si>
  <si>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</si>
  <si>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</si>
  <si>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</si>
  <si>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</si>
  <si>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</si>
  <si>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</si>
  <si>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</si>
  <si>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</si>
  <si>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</si>
  <si>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</si>
  <si>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</si>
  <si>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</si>
  <si>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</si>
  <si>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</si>
  <si>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</si>
  <si>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</si>
  <si>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</si>
  <si>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</si>
  <si>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</si>
  <si>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</si>
  <si>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</si>
  <si>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</si>
  <si>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</si>
  <si>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</si>
  <si>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</si>
  <si>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</si>
  <si>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</si>
  <si>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</si>
  <si>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</si>
  <si>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</si>
  <si>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</si>
  <si>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</si>
  <si>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</si>
  <si>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</si>
  <si>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</si>
  <si>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</si>
  <si>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</si>
  <si>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</si>
  <si>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</si>
  <si>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</si>
  <si>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</si>
  <si>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</si>
  <si>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</si>
  <si>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</si>
  <si>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</si>
  <si>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</si>
  <si>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</si>
  <si>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</si>
  <si>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</si>
  <si>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</si>
  <si>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</si>
  <si>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</si>
  <si>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</si>
  <si>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</si>
  <si>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</si>
  <si>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</si>
  <si>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</si>
  <si>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</si>
  <si>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</si>
  <si>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</si>
  <si>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</si>
  <si>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</si>
  <si>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</si>
  <si>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</si>
  <si>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</si>
  <si>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</si>
  <si>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</si>
  <si>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</si>
  <si>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</si>
  <si>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</si>
  <si>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</si>
  <si>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</si>
  <si>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</si>
  <si>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</si>
  <si>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</si>
  <si>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</si>
  <si>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</si>
  <si>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</si>
  <si>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</si>
  <si>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</si>
  <si>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</si>
  <si>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</si>
  <si>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</si>
  <si>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</si>
  <si>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</si>
  <si>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</si>
  <si>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</si>
  <si>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</si>
  <si>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</si>
  <si>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</si>
  <si>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</si>
  <si>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</si>
  <si>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</si>
  <si>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</si>
  <si>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</si>
  <si>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</si>
  <si>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</si>
  <si>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</si>
  <si>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</si>
  <si>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</si>
  <si>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</si>
  <si>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</si>
  <si>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</si>
  <si>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</si>
  <si>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</si>
  <si>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</si>
  <si>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</si>
  <si>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</si>
  <si>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</si>
  <si>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</si>
  <si>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</si>
  <si>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</si>
  <si>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</si>
  <si>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</si>
  <si>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</si>
  <si>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</si>
  <si>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</si>
  <si>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</si>
  <si>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</si>
  <si>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</si>
  <si>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</si>
  <si>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</si>
  <si>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</si>
  <si>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</si>
  <si>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</si>
  <si>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</si>
  <si>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</si>
  <si>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</si>
  <si>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</si>
  <si>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</si>
  <si>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</si>
  <si>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</si>
  <si>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</si>
  <si>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</si>
  <si>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</si>
  <si>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</si>
  <si>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</si>
  <si>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</si>
  <si>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</si>
  <si>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</si>
  <si>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</si>
  <si>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</si>
  <si>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</si>
  <si>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</si>
  <si>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</si>
  <si>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</si>
  <si>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</si>
  <si>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</si>
  <si>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</si>
  <si>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</si>
  <si>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</si>
  <si>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</si>
  <si>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</si>
  <si>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</si>
  <si>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</si>
  <si>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</si>
  <si>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</si>
  <si>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</si>
  <si>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</si>
  <si>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</si>
  <si>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</si>
  <si>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</si>
  <si>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</si>
  <si>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</si>
  <si>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</si>
  <si>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</si>
  <si>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</si>
  <si>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</si>
  <si>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</si>
  <si>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</si>
  <si>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</si>
  <si>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</si>
  <si>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</si>
  <si>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</si>
  <si>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</si>
  <si>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</si>
  <si>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</si>
  <si>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</si>
  <si>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</si>
  <si>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</si>
  <si>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</si>
  <si>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</si>
  <si>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</si>
  <si>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</si>
  <si>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</si>
  <si>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</si>
  <si>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</si>
  <si>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</si>
  <si>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</si>
  <si>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</si>
  <si>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</si>
  <si>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</si>
  <si>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</si>
  <si>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</si>
  <si>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</si>
  <si>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</si>
  <si>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</si>
  <si>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</si>
  <si>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</si>
  <si>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</si>
  <si>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</si>
  <si>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</si>
  <si>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</si>
  <si>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</si>
  <si>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</si>
  <si>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</si>
  <si>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</si>
  <si>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</si>
  <si>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</si>
  <si>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</si>
  <si>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</si>
  <si>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</si>
  <si>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</si>
  <si>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</si>
  <si>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</si>
  <si>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</si>
  <si>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</si>
  <si>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</si>
  <si>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</si>
  <si>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</si>
  <si>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</si>
  <si>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</si>
  <si>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</si>
  <si>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</si>
  <si>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</si>
  <si>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</si>
  <si>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</si>
  <si>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</si>
  <si>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</si>
  <si>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</si>
  <si>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</si>
  <si>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</si>
  <si>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</si>
  <si>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</si>
  <si>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</si>
  <si>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</si>
  <si>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</si>
  <si>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</si>
  <si>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</si>
  <si>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</si>
  <si>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</si>
  <si>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</si>
  <si>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</si>
  <si>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</si>
  <si>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</si>
  <si>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</si>
  <si>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</si>
  <si>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</si>
  <si>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</si>
  <si>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</si>
  <si>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</si>
  <si>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</si>
  <si>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</si>
  <si>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</si>
  <si>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</si>
  <si>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</si>
  <si>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</si>
  <si>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</si>
  <si>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</si>
  <si>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</si>
  <si>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</si>
  <si>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</si>
  <si>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</si>
  <si>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</si>
  <si>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</si>
  <si>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</si>
  <si>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</si>
  <si>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</si>
  <si>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</si>
  <si>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</si>
  <si>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</si>
  <si>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</si>
  <si>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</si>
  <si>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</si>
  <si>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</si>
  <si>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</si>
  <si>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</si>
  <si>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</si>
  <si>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</si>
  <si>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</si>
  <si>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</si>
  <si>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</si>
  <si>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</si>
  <si>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</si>
  <si>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</si>
  <si>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</si>
  <si>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</si>
  <si>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</si>
  <si>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</si>
  <si>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</si>
  <si>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</si>
  <si>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</si>
  <si>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</si>
  <si>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</si>
  <si>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</si>
  <si>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</si>
  <si>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</si>
  <si>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</si>
  <si>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</si>
  <si>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</si>
  <si>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</si>
  <si>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</si>
  <si>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</si>
  <si>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</si>
  <si>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</si>
  <si>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</si>
  <si>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</si>
  <si>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</si>
  <si>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</si>
  <si>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</si>
  <si>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</si>
  <si>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</si>
  <si>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</si>
  <si>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</si>
  <si>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</si>
  <si>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</si>
  <si>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</si>
  <si>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</si>
  <si>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</si>
  <si>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</si>
  <si>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</si>
  <si>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</si>
  <si>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</si>
  <si>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</si>
  <si>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</si>
  <si>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</si>
  <si>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</si>
  <si>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</si>
  <si>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</si>
  <si>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</si>
  <si>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</si>
  <si>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</si>
  <si>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</si>
  <si>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</si>
  <si>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</si>
  <si>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</si>
  <si>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</si>
  <si>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</si>
  <si>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</si>
  <si>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</si>
  <si>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</si>
  <si>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</si>
  <si>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</si>
  <si>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</si>
  <si>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</si>
  <si>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</si>
  <si>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</si>
  <si>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</si>
  <si>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</si>
  <si>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</si>
  <si>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</si>
  <si>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</si>
  <si>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</si>
  <si>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</si>
  <si>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</si>
  <si>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</si>
  <si>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</si>
  <si>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</si>
  <si>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</si>
  <si>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</si>
  <si>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</si>
  <si>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</si>
  <si>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</si>
  <si>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</si>
  <si>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</si>
  <si>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</si>
  <si>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</si>
  <si>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</si>
  <si>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</si>
  <si>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</si>
  <si>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</si>
  <si>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</si>
  <si>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</si>
  <si>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</si>
  <si>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</si>
  <si>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</si>
  <si>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</si>
  <si>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</si>
  <si>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</si>
  <si>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</si>
  <si>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</si>
  <si>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</si>
  <si>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</si>
  <si>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</si>
  <si>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</si>
  <si>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</si>
  <si>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</si>
  <si>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</si>
  <si>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</si>
  <si>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</si>
  <si>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</si>
  <si>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</si>
  <si>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</si>
  <si>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</si>
  <si>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</si>
  <si>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</si>
  <si>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</si>
  <si>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</si>
  <si>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</si>
  <si>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</si>
  <si>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</si>
  <si>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</si>
  <si>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</si>
  <si>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</si>
  <si>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</si>
  <si>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</si>
  <si>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</si>
  <si>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</si>
  <si>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</si>
  <si>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</si>
  <si>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</si>
  <si>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</si>
  <si>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</si>
  <si>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</si>
  <si>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</si>
  <si>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</si>
  <si>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</si>
  <si>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</si>
  <si>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</si>
  <si>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</si>
  <si>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</si>
  <si>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</si>
  <si>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</si>
  <si>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</si>
  <si>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</si>
  <si>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</si>
  <si>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</si>
  <si>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</si>
  <si>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</si>
  <si>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</si>
  <si>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</si>
  <si>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</si>
  <si>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</si>
  <si>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</si>
  <si>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</si>
  <si>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</si>
  <si>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</si>
  <si>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</si>
  <si>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</si>
  <si>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</si>
  <si>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</si>
  <si>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</si>
  <si>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</si>
  <si>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</si>
  <si>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</si>
  <si>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</si>
  <si>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</si>
  <si>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</si>
  <si>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</si>
  <si>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</si>
  <si>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</si>
  <si>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</si>
  <si>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</si>
  <si>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</si>
  <si>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</si>
  <si>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</si>
  <si>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</si>
  <si>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</si>
  <si>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</si>
  <si>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</si>
  <si>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</si>
  <si>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</si>
  <si>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</si>
  <si>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</si>
  <si>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</si>
  <si>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</si>
  <si>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</si>
  <si>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</si>
  <si>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</si>
  <si>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</si>
  <si>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</si>
  <si>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</si>
  <si>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</si>
  <si>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</si>
  <si>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</si>
  <si>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</si>
  <si>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</si>
  <si>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</si>
  <si>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</si>
  <si>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</si>
  <si>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</si>
  <si>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</si>
  <si>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</si>
  <si>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</si>
  <si>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</si>
  <si>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</si>
  <si>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</si>
  <si>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</si>
  <si>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</si>
  <si>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</si>
  <si>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</si>
  <si>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</si>
  <si>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</si>
  <si>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</si>
  <si>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</si>
  <si>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</si>
  <si>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</si>
  <si>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</si>
  <si>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</si>
  <si>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</si>
  <si>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</si>
  <si>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</si>
  <si>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</si>
  <si>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</si>
  <si>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</si>
  <si>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</si>
  <si>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</si>
  <si>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</si>
  <si>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</si>
  <si>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</si>
  <si>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</si>
  <si>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</si>
  <si>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</si>
  <si>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</si>
  <si>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</si>
  <si>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</si>
  <si>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</si>
  <si>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</si>
  <si>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</si>
  <si>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</si>
  <si>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</si>
  <si>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</si>
  <si>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</si>
  <si>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</si>
  <si>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</si>
  <si>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</si>
  <si>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</si>
  <si>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</si>
  <si>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</si>
  <si>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</si>
  <si>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</si>
  <si>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</si>
  <si>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</si>
  <si>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</si>
  <si>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</si>
  <si>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</si>
  <si>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</si>
  <si>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</si>
  <si>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</si>
  <si>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</si>
  <si>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</si>
  <si>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</si>
  <si>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</si>
  <si>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</si>
  <si>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</si>
  <si>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</si>
  <si>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</si>
  <si>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</si>
  <si>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</si>
  <si>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</si>
  <si>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</si>
  <si>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</si>
  <si>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</si>
  <si>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</si>
  <si>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</si>
  <si>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</si>
  <si>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</si>
  <si>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</si>
  <si>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</si>
  <si>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</si>
  <si>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</si>
  <si>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</si>
  <si>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</si>
  <si>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</si>
  <si>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</si>
  <si>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</si>
  <si>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</si>
  <si>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</si>
  <si>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</si>
  <si>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</si>
  <si>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</si>
  <si>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</si>
  <si>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</si>
  <si>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</si>
  <si>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</si>
  <si>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</si>
  <si>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</si>
  <si>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</si>
  <si>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</si>
  <si>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</si>
  <si>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</si>
  <si>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</si>
  <si>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</si>
  <si>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</si>
  <si>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</si>
  <si>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</si>
  <si>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</si>
  <si>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</si>
  <si>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</si>
  <si>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</si>
  <si>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</si>
  <si>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</si>
  <si>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</si>
  <si>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</si>
  <si>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</si>
  <si>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</si>
  <si>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</si>
  <si>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</si>
  <si>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</si>
  <si>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</si>
  <si>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</si>
  <si>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</si>
  <si>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</si>
  <si>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</si>
  <si>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</si>
  <si>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</si>
  <si>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</si>
  <si>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</si>
  <si>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</si>
  <si>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</si>
  <si>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</si>
  <si>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</si>
  <si>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</si>
  <si>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</si>
  <si>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</si>
  <si>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</si>
  <si>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</si>
  <si>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</si>
  <si>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</si>
  <si>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</si>
  <si>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</si>
  <si>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</si>
  <si>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</si>
  <si>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</si>
  <si>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</si>
  <si>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</si>
  <si>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</si>
  <si>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</si>
  <si>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</si>
  <si>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</si>
  <si>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</si>
  <si>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</si>
  <si>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</si>
  <si>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</si>
  <si>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</si>
  <si>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</si>
  <si>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</si>
  <si>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</si>
  <si>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</si>
  <si>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</si>
  <si>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</si>
  <si>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</si>
  <si>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</si>
  <si>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</si>
  <si>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</si>
  <si>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</si>
  <si>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</si>
  <si>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</si>
  <si>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</si>
  <si>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</si>
  <si>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</si>
  <si>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</si>
  <si>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</si>
  <si>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</si>
  <si>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</si>
  <si>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</si>
  <si>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</si>
  <si>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</si>
  <si>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</si>
  <si>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</si>
  <si>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</si>
  <si>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</si>
  <si>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</si>
  <si>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</si>
  <si>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</si>
  <si>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</si>
  <si>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</si>
  <si>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</si>
  <si>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</si>
  <si>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</si>
  <si>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</si>
  <si>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</si>
  <si>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</si>
  <si>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</si>
  <si>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</si>
  <si>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</si>
  <si>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</si>
  <si>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</si>
  <si>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</si>
  <si>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</si>
  <si>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</si>
  <si>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</si>
  <si>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</si>
  <si>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</si>
  <si>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</si>
  <si>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</si>
  <si>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</si>
  <si>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</si>
  <si>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</si>
  <si>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</si>
  <si>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</si>
  <si>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</si>
  <si>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</si>
  <si>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</si>
  <si>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</si>
  <si>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</si>
  <si>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</si>
  <si>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</si>
  <si>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</si>
  <si>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</si>
  <si>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</si>
  <si>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</si>
  <si>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</si>
  <si>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</si>
  <si>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</si>
  <si>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</si>
  <si>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</si>
  <si>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</si>
  <si>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</si>
  <si>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</si>
  <si>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</si>
  <si>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</si>
  <si>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</si>
  <si>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</si>
  <si>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</si>
  <si>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</si>
  <si>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</si>
  <si>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</si>
  <si>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</si>
  <si>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</si>
  <si>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</si>
  <si>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</si>
  <si>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</si>
  <si>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</si>
  <si>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</si>
  <si>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</si>
  <si>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</si>
  <si>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</si>
  <si>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</si>
  <si>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</si>
  <si>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</si>
  <si>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</si>
  <si>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</si>
  <si>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</si>
  <si>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</si>
  <si>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</si>
  <si>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</si>
  <si>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</si>
  <si>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</si>
  <si>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</si>
  <si>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</si>
  <si>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</si>
  <si>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</si>
  <si>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</si>
  <si>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</si>
  <si>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</si>
  <si>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</si>
  <si>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</si>
  <si>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</si>
  <si>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</si>
  <si>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</si>
  <si>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</si>
  <si>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</si>
  <si>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</si>
  <si>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</si>
  <si>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</si>
  <si>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</si>
  <si>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</si>
  <si>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</si>
  <si>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</si>
  <si>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</si>
  <si>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</si>
  <si>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</si>
  <si>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</si>
  <si>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</si>
  <si>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</si>
  <si>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</si>
  <si>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</si>
  <si>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</si>
  <si>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</si>
  <si>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</si>
  <si>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</si>
  <si>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</si>
  <si>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</si>
  <si>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</si>
  <si>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</si>
  <si>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</si>
  <si>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</si>
  <si>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</si>
  <si>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</si>
  <si>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</si>
  <si>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</si>
  <si>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</si>
  <si>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</si>
  <si>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</si>
  <si>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</si>
  <si>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</si>
  <si>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</si>
  <si>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</si>
  <si>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</si>
  <si>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</si>
  <si>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</si>
  <si>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</si>
  <si>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</si>
  <si>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</si>
  <si>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</si>
  <si>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</si>
  <si>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</si>
  <si>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</si>
  <si>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</si>
  <si>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</si>
  <si>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</si>
  <si>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</si>
  <si>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</si>
  <si>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</si>
  <si>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</si>
  <si>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</si>
  <si>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</si>
  <si>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</si>
  <si>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</si>
  <si>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</si>
  <si>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</si>
  <si>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</si>
  <si>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</si>
  <si>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</si>
  <si>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</si>
  <si>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</si>
  <si>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</si>
  <si>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</si>
  <si>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</si>
  <si>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</si>
  <si>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</si>
  <si>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</si>
  <si>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</si>
  <si>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</si>
  <si>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</si>
  <si>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</si>
  <si>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</si>
  <si>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</si>
  <si>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</si>
  <si>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</si>
  <si>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</si>
  <si>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</si>
  <si>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</si>
  <si>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</si>
  <si>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</si>
  <si>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</si>
  <si>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</si>
  <si>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</si>
  <si>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</si>
  <si>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</si>
  <si>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</si>
  <si>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</si>
  <si>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</si>
  <si>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</si>
  <si>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</si>
  <si>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</si>
  <si>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</si>
  <si>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</si>
  <si>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</si>
  <si>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</si>
  <si>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</si>
  <si>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</si>
  <si>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</si>
  <si>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</si>
  <si>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</si>
  <si>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</si>
  <si>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</si>
  <si>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</si>
  <si>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</si>
  <si>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</si>
  <si>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</si>
  <si>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</si>
  <si>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</si>
  <si>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</si>
  <si>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</si>
  <si>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</si>
  <si>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</si>
  <si>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</si>
  <si>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</si>
  <si>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</si>
  <si>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</si>
  <si>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</si>
  <si>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</si>
  <si>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</si>
  <si>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</si>
  <si>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</si>
  <si>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</si>
  <si>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</si>
  <si>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</si>
  <si>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</si>
  <si>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</si>
  <si>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</si>
  <si>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</si>
  <si>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</si>
  <si>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</si>
  <si>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</si>
  <si>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</si>
  <si>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</si>
  <si>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</si>
  <si>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</si>
  <si>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</si>
  <si>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</si>
  <si>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</si>
  <si>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</si>
  <si>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</si>
  <si>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</si>
  <si>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</si>
  <si>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</si>
  <si>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</si>
  <si>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</si>
  <si>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</si>
  <si>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</si>
  <si>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</si>
  <si>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</si>
  <si>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</si>
  <si>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</si>
  <si>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</si>
  <si>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</si>
  <si>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</si>
  <si>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</si>
  <si>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</si>
  <si>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</si>
  <si>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</si>
  <si>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</si>
  <si>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</si>
  <si>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</si>
  <si>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</si>
  <si>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</si>
  <si>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</si>
  <si>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</si>
  <si>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</si>
  <si>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</si>
  <si>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</si>
  <si>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</si>
  <si>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</si>
  <si>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</si>
  <si>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</si>
  <si>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</si>
  <si>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</si>
  <si>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</si>
  <si>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</si>
  <si>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</si>
  <si>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</si>
  <si>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</si>
  <si>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</si>
  <si>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</si>
  <si>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</si>
  <si>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</si>
  <si>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</si>
  <si>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</si>
  <si>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</si>
  <si>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</si>
  <si>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</si>
  <si>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</si>
  <si>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</si>
  <si>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</si>
  <si>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</si>
  <si>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</si>
  <si>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</si>
  <si>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</si>
  <si>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</si>
  <si>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</si>
  <si>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</si>
  <si>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</si>
  <si>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</si>
  <si>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</si>
  <si>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</si>
  <si>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</si>
  <si>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</si>
  <si>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</si>
  <si>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</si>
  <si>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</si>
  <si>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</si>
  <si>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</si>
  <si>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</si>
  <si>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</si>
  <si>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</si>
  <si>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</si>
  <si>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</si>
  <si>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</si>
  <si>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</si>
  <si>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</si>
  <si>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</si>
  <si>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</si>
  <si>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</si>
  <si>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</si>
  <si>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</si>
  <si>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</si>
  <si>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</si>
  <si>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</si>
  <si>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</si>
  <si>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</si>
  <si>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</si>
  <si>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</si>
  <si>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</si>
  <si>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</si>
  <si>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</si>
  <si>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</si>
  <si>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</si>
  <si>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</si>
  <si>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</si>
  <si>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</si>
  <si>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</si>
  <si>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</si>
  <si>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</si>
  <si>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</si>
  <si>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</si>
  <si>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</si>
  <si>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</si>
  <si>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</si>
  <si>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</si>
  <si>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</si>
  <si>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</si>
  <si>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</si>
  <si>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</si>
  <si>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</si>
  <si>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</si>
  <si>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</si>
  <si>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</si>
  <si>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</si>
  <si>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</si>
  <si>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</si>
  <si>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</si>
  <si>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</si>
  <si>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</si>
  <si>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</si>
  <si>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</si>
  <si>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</si>
  <si>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</si>
  <si>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</si>
  <si>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</si>
  <si>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</si>
  <si>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</si>
  <si>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</si>
  <si>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</si>
  <si>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</si>
  <si>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</si>
  <si>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</si>
  <si>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</si>
  <si>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</si>
  <si>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</si>
  <si>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</si>
  <si>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</si>
  <si>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</si>
  <si>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</si>
  <si>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</si>
  <si>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</si>
  <si>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</si>
  <si>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</si>
  <si>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</si>
  <si>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</si>
  <si>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</si>
  <si>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</si>
  <si>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</si>
  <si>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</si>
  <si>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</si>
  <si>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</si>
  <si>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</si>
  <si>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</si>
  <si>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</si>
  <si>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</si>
  <si>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</si>
  <si>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</si>
  <si>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</si>
  <si>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</si>
  <si>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</si>
  <si>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</si>
  <si>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</si>
  <si>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</si>
  <si>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</si>
  <si>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</si>
  <si>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</si>
  <si>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</si>
  <si>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</si>
  <si>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</si>
  <si>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</si>
  <si>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</si>
  <si>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</si>
  <si>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</si>
  <si>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</si>
  <si>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</si>
  <si>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</si>
  <si>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</si>
  <si>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</si>
  <si>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</si>
  <si>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</si>
  <si>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</si>
  <si>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</si>
  <si>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</si>
  <si>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</si>
  <si>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</si>
  <si>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</si>
  <si>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</si>
  <si>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</si>
  <si>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</si>
  <si>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</si>
  <si>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</si>
  <si>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</si>
  <si>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</si>
  <si>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</si>
  <si>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</si>
  <si>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</si>
  <si>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</si>
  <si>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</si>
  <si>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</si>
  <si>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</si>
  <si>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</si>
  <si>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</si>
  <si>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</si>
  <si>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</si>
  <si>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</si>
  <si>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</si>
  <si>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</si>
  <si>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</si>
  <si>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</si>
  <si>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</si>
  <si>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</si>
  <si>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</si>
  <si>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</si>
  <si>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</si>
  <si>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</si>
  <si>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</si>
  <si>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</si>
  <si>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</si>
  <si>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</si>
  <si>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</si>
  <si>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</si>
  <si>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</si>
  <si>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</si>
  <si>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</si>
  <si>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</si>
  <si>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</si>
  <si>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</si>
  <si>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</si>
  <si>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</si>
  <si>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</si>
  <si>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</si>
  <si>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</si>
  <si>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</si>
  <si>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</si>
  <si>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</si>
  <si>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</si>
  <si>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</si>
  <si>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</si>
  <si>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</si>
  <si>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</si>
  <si>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</si>
  <si>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</si>
  <si>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</si>
  <si>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</si>
  <si>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</si>
  <si>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</si>
  <si>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</si>
  <si>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</si>
  <si>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</si>
  <si>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</si>
  <si>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</si>
  <si>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</si>
  <si>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</si>
  <si>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</si>
  <si>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</si>
  <si>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</si>
  <si>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</si>
  <si>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</si>
  <si>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</si>
  <si>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</si>
  <si>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</si>
  <si>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</si>
  <si>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</si>
  <si>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</si>
  <si>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</si>
  <si>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</si>
  <si>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</si>
  <si>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</si>
  <si>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</si>
  <si>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</si>
  <si>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</si>
  <si>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</si>
  <si>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</si>
  <si>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</si>
  <si>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</si>
  <si>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</si>
  <si>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</si>
  <si>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</si>
  <si>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</si>
  <si>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</si>
  <si>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</si>
  <si>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</si>
  <si>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</si>
  <si>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</si>
  <si>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</si>
  <si>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</si>
  <si>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</si>
  <si>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</si>
  <si>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</si>
  <si>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</si>
  <si>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</si>
  <si>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</si>
  <si>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</si>
  <si>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</si>
  <si>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</si>
  <si>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</si>
  <si>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</si>
  <si>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</si>
  <si>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</si>
  <si>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</si>
  <si>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</si>
  <si>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</si>
  <si>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</si>
  <si>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</si>
  <si>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</si>
  <si>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</si>
  <si>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</si>
  <si>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</si>
  <si>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</si>
  <si>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</si>
  <si>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</si>
  <si>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</si>
  <si>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</si>
  <si>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</si>
  <si>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</si>
  <si>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</si>
  <si>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</si>
  <si>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</si>
  <si>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</si>
  <si>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</si>
  <si>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</si>
  <si>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</si>
  <si>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</si>
  <si>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</si>
  <si>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</si>
  <si>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</si>
  <si>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</si>
  <si>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</si>
  <si>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</si>
  <si>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</si>
  <si>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</si>
  <si>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</si>
  <si>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</si>
  <si>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</si>
  <si>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</si>
  <si>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</si>
  <si>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</si>
  <si>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</si>
  <si>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</si>
  <si>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</si>
  <si>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</si>
  <si>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</si>
  <si>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</si>
  <si>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</si>
  <si>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</si>
  <si>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</si>
  <si>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</si>
  <si>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</si>
  <si>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</si>
  <si>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</si>
  <si>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</si>
  <si>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</si>
  <si>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</si>
  <si>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</si>
  <si>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</si>
  <si>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</si>
  <si>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</si>
  <si>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</si>
  <si>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</si>
  <si>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</si>
  <si>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</si>
  <si>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</si>
  <si>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</si>
  <si>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</si>
  <si>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</si>
  <si>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</si>
  <si>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</si>
  <si>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</si>
  <si>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</si>
  <si>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</si>
  <si>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</si>
  <si>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</si>
  <si>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</si>
  <si>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</si>
  <si>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</si>
  <si>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</si>
  <si>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</si>
  <si>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</si>
  <si>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</si>
  <si>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</si>
  <si>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</si>
  <si>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</si>
  <si>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</si>
  <si>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</si>
  <si>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</si>
  <si>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</si>
  <si>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</si>
  <si>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</si>
  <si>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</si>
  <si>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</si>
  <si>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</si>
  <si>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</si>
  <si>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</si>
  <si>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</si>
  <si>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</si>
  <si>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</si>
  <si>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</si>
  <si>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</si>
  <si>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</si>
  <si>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</si>
  <si>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</si>
  <si>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</si>
  <si>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</si>
  <si>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</si>
  <si>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</si>
  <si>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</si>
  <si>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</si>
  <si>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</si>
  <si>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</si>
  <si>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</si>
  <si>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</si>
  <si>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</si>
  <si>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</si>
  <si>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</si>
  <si>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</si>
  <si>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</si>
  <si>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</si>
  <si>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</si>
  <si>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</si>
  <si>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</si>
  <si>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</si>
  <si>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</si>
  <si>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</si>
  <si>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</si>
  <si>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</si>
  <si>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</si>
  <si>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</si>
  <si>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</si>
  <si>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</si>
  <si>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</si>
  <si>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</si>
  <si>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</si>
  <si>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</si>
  <si>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</si>
  <si>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</si>
  <si>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</si>
  <si>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</si>
  <si>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</si>
  <si>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</si>
  <si>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</si>
  <si>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</si>
  <si>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</si>
  <si>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</si>
  <si>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</si>
  <si>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</si>
  <si>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</si>
  <si>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</si>
  <si>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</si>
  <si>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</si>
  <si>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</si>
  <si>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</si>
  <si>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</si>
  <si>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</si>
  <si>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</si>
  <si>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</si>
  <si>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</si>
  <si>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</si>
  <si>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</si>
  <si>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</si>
  <si>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</si>
  <si>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</si>
  <si>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</si>
  <si>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</si>
  <si>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</si>
  <si>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</si>
  <si>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</si>
  <si>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</si>
  <si>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</si>
  <si>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</si>
  <si>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</si>
  <si>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</si>
  <si>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</si>
  <si>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</si>
  <si>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</si>
  <si>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</si>
  <si>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</si>
  <si>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</si>
  <si>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</si>
  <si>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</si>
  <si>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</si>
  <si>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</si>
  <si>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</si>
  <si>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</si>
  <si>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</si>
  <si>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</si>
  <si>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</si>
  <si>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</si>
  <si>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</si>
  <si>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</si>
  <si>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</si>
  <si>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</si>
  <si>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</si>
  <si>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</si>
  <si>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</si>
  <si>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</si>
  <si>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</si>
  <si>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</si>
  <si>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</si>
  <si>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</si>
  <si>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</si>
  <si>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</si>
  <si>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</si>
  <si>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</si>
  <si>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</si>
  <si>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</si>
  <si>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</si>
  <si>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</si>
  <si>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</si>
  <si>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</si>
  <si>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</si>
  <si>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</si>
  <si>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</si>
  <si>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</si>
  <si>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</si>
  <si>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</si>
  <si>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</si>
  <si>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</si>
  <si>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</si>
  <si>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</si>
  <si>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</si>
  <si>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</si>
  <si>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</si>
  <si>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</si>
  <si>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</si>
  <si>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</si>
  <si>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</si>
  <si>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</si>
  <si>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</si>
  <si>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</si>
  <si>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</si>
  <si>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</si>
  <si>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</si>
  <si>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</si>
  <si>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</si>
  <si>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</si>
  <si>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</si>
  <si>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</si>
  <si>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</si>
  <si>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</si>
  <si>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</si>
  <si>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</si>
  <si>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</si>
  <si>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</si>
  <si>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</si>
  <si>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</si>
  <si>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</si>
  <si>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</si>
  <si>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</si>
  <si>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</si>
  <si>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</si>
  <si>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</si>
  <si>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</si>
  <si>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</si>
  <si>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</si>
  <si>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</si>
  <si>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</si>
  <si>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</si>
  <si>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</si>
  <si>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</si>
  <si>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</si>
  <si>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</si>
  <si>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</si>
  <si>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</si>
  <si>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</si>
  <si>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</si>
  <si>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</si>
  <si>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</si>
  <si>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</si>
  <si>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</si>
  <si>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</si>
  <si>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</si>
  <si>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</si>
  <si>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</si>
  <si>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</si>
  <si>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</si>
  <si>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</si>
  <si>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</si>
  <si>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</si>
  <si>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</si>
  <si>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</si>
  <si>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</si>
  <si>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</si>
  <si>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</si>
  <si>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</si>
  <si>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</si>
  <si>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</si>
  <si>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</si>
  <si>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</si>
  <si>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</si>
  <si>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</si>
  <si>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</si>
  <si>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</si>
  <si>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</si>
  <si>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</si>
  <si>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</si>
  <si>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</si>
  <si>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</si>
  <si>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</si>
  <si>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</si>
  <si>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</si>
  <si>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</si>
  <si>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</si>
  <si>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</si>
  <si>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</si>
  <si>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</si>
  <si>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</si>
  <si>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</si>
  <si>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</si>
  <si>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</si>
  <si>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</si>
  <si>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</si>
  <si>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</si>
  <si>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</si>
  <si>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</si>
  <si>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</si>
  <si>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</si>
  <si>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</si>
  <si>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</si>
  <si>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</si>
  <si>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</si>
  <si>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</si>
  <si>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</si>
  <si>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</si>
  <si>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</si>
  <si>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</si>
  <si>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</si>
  <si>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</si>
  <si>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</si>
  <si>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</si>
  <si>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</si>
  <si>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</si>
  <si>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</si>
  <si>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</si>
  <si>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</si>
  <si>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</si>
  <si>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</si>
  <si>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</si>
  <si>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</si>
  <si>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</si>
  <si>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</si>
  <si>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</si>
  <si>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</si>
  <si>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</si>
  <si>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</si>
  <si>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</si>
  <si>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</si>
  <si>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</si>
  <si>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</si>
  <si>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</si>
  <si>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</si>
  <si>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</si>
  <si>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</si>
  <si>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</si>
  <si>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</si>
  <si>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</si>
  <si>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</si>
  <si>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</si>
  <si>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</si>
  <si>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</si>
  <si>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</si>
  <si>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</si>
  <si>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</si>
  <si>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</si>
  <si>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</si>
  <si>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</si>
  <si>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</si>
  <si>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</si>
  <si>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</si>
  <si>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</si>
  <si>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</si>
  <si>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</si>
  <si>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</si>
  <si>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</si>
  <si>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</si>
  <si>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</si>
  <si>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</si>
  <si>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</si>
  <si>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</si>
  <si>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</si>
  <si>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</si>
  <si>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</si>
  <si>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</si>
  <si>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</si>
  <si>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</si>
  <si>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</si>
  <si>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</si>
  <si>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</si>
  <si>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</si>
  <si>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</si>
  <si>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</si>
  <si>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</si>
  <si>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</si>
  <si>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</si>
  <si>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</si>
  <si>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</si>
  <si>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</si>
  <si>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</si>
  <si>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</si>
  <si>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</si>
  <si>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</si>
  <si>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</si>
  <si>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</si>
  <si>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</si>
  <si>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</si>
  <si>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</si>
  <si>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</si>
  <si>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</si>
  <si>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</si>
  <si>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</si>
  <si>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</si>
  <si>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</si>
  <si>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</si>
  <si>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</si>
  <si>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</si>
  <si>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</si>
  <si>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</si>
  <si>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</si>
  <si>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</si>
  <si>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</si>
  <si>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</si>
  <si>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</si>
  <si>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</si>
  <si>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</si>
  <si>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</si>
  <si>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</si>
  <si>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</si>
  <si>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</si>
  <si>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</si>
  <si>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</si>
  <si>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</si>
  <si>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</si>
  <si>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</si>
  <si>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</si>
  <si>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</si>
  <si>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</si>
  <si>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</si>
  <si>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</si>
  <si>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</si>
  <si>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</si>
  <si>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</si>
  <si>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</si>
  <si>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</si>
  <si>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</si>
  <si>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</si>
  <si>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</si>
  <si>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</si>
  <si>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</si>
  <si>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</si>
  <si>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</si>
  <si>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</si>
  <si>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</si>
  <si>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</si>
  <si>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</si>
  <si>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</si>
  <si>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</si>
  <si>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</si>
  <si>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</si>
  <si>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</si>
  <si>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</si>
  <si>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</si>
  <si>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</si>
  <si>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</si>
  <si>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</si>
  <si>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</si>
  <si>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</si>
  <si>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</si>
  <si>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</si>
  <si>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</si>
  <si>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</si>
  <si>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</si>
  <si>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</si>
  <si>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</si>
  <si>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</si>
  <si>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</si>
  <si>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</si>
  <si>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</si>
  <si>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</si>
  <si>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</si>
  <si>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</si>
  <si>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</si>
  <si>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</si>
  <si>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</si>
  <si>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</si>
  <si>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</si>
  <si>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</si>
  <si>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</si>
  <si>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</si>
  <si>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</si>
  <si>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</si>
  <si>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</si>
  <si>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</si>
  <si>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</si>
  <si>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</si>
  <si>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</si>
  <si>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</si>
  <si>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</si>
  <si>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</si>
  <si>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</si>
  <si>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</si>
  <si>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</si>
  <si>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</si>
  <si>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</si>
  <si>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</si>
  <si>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</si>
  <si>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</si>
  <si>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</si>
  <si>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</si>
  <si>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</si>
  <si>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</si>
  <si>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</si>
  <si>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</si>
  <si>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</si>
  <si>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</si>
  <si>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</si>
  <si>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</si>
  <si>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</si>
  <si>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</si>
  <si>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</si>
  <si>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</si>
  <si>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</si>
  <si>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</si>
  <si>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</si>
  <si>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</si>
  <si>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</si>
  <si>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</si>
  <si>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</si>
  <si>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</si>
  <si>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</si>
  <si>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</si>
  <si>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</si>
  <si>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</si>
  <si>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</si>
  <si>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</si>
  <si>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</si>
  <si>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</si>
  <si>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</si>
  <si>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</si>
  <si>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</si>
  <si>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</si>
  <si>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</si>
  <si>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</si>
  <si>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</si>
  <si>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</si>
  <si>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</si>
  <si>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</si>
  <si>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</si>
  <si>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</si>
  <si>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</si>
  <si>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</si>
  <si>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</si>
  <si>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</si>
  <si>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</si>
  <si>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</si>
  <si>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</si>
  <si>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</si>
  <si>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</si>
  <si>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</si>
  <si>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</si>
  <si>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</si>
  <si>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</si>
  <si>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</si>
  <si>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</si>
  <si>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</si>
  <si>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</si>
  <si>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</si>
  <si>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</si>
  <si>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</si>
  <si>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</si>
  <si>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</si>
  <si>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</si>
  <si>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</si>
  <si>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</si>
  <si>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</si>
  <si>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</si>
  <si>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</si>
  <si>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</si>
  <si>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</si>
  <si>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</si>
  <si>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</si>
  <si>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</si>
  <si>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</si>
  <si>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</si>
  <si>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</si>
  <si>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</si>
  <si>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</si>
  <si>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</si>
  <si>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</si>
  <si>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</si>
  <si>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</si>
  <si>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</si>
  <si>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</si>
  <si>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</si>
  <si>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</si>
  <si>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</si>
  <si>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</si>
  <si>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</si>
  <si>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</si>
  <si>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</si>
  <si>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</si>
  <si>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</si>
  <si>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</si>
  <si>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</si>
  <si>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</si>
  <si>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</si>
  <si>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</si>
  <si>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</si>
  <si>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</si>
  <si>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</si>
  <si>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</si>
  <si>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</si>
  <si>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</si>
  <si>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</si>
  <si>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</si>
  <si>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</si>
  <si>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</si>
  <si>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</si>
  <si>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</si>
  <si>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</si>
  <si>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</si>
  <si>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</si>
  <si>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</si>
  <si>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</si>
  <si>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</si>
  <si>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</si>
  <si>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</si>
  <si>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</si>
  <si>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</si>
  <si>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</si>
  <si>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</si>
  <si>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</si>
  <si>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</si>
  <si>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</si>
  <si>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</si>
  <si>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</si>
  <si>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</si>
  <si>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</si>
  <si>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</si>
  <si>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</si>
  <si>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</si>
  <si>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</si>
  <si>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</si>
  <si>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</si>
  <si>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</si>
  <si>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</si>
  <si>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</si>
  <si>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</si>
  <si>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</si>
  <si>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</si>
  <si>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</si>
  <si>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</si>
  <si>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</si>
  <si>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</si>
  <si>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</si>
  <si>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</si>
  <si>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</si>
  <si>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</si>
  <si>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</si>
  <si>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</si>
  <si>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</si>
  <si>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</si>
  <si>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</si>
  <si>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</si>
  <si>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</si>
  <si>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</si>
  <si>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</si>
  <si>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</si>
  <si>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</si>
  <si>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</si>
  <si>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</si>
  <si>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</si>
  <si>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</si>
  <si>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</si>
  <si>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</si>
  <si>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</si>
  <si>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</si>
  <si>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</si>
  <si>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</si>
  <si>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</si>
  <si>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</si>
  <si>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</si>
  <si>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</si>
  <si>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</si>
  <si>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</si>
  <si>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</si>
  <si>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</si>
  <si>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</si>
  <si>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</si>
  <si>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</si>
  <si>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</si>
  <si>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</si>
  <si>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</si>
  <si>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</si>
  <si>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</si>
  <si>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</si>
  <si>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</si>
  <si>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</si>
  <si>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</si>
  <si>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</si>
  <si>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</si>
  <si>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</si>
  <si>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</si>
  <si>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</si>
  <si>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</si>
  <si>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</si>
  <si>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</si>
  <si>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</si>
  <si>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</si>
  <si>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</si>
  <si>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</si>
  <si>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</si>
  <si>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</si>
  <si>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</si>
  <si>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</si>
  <si>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</si>
  <si>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</si>
  <si>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</si>
  <si>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</si>
  <si>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</si>
  <si>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</si>
  <si>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</si>
  <si>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</si>
  <si>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</si>
  <si>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</si>
  <si>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</si>
  <si>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</si>
  <si>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</si>
  <si>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</si>
  <si>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</si>
  <si>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</si>
  <si>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</si>
  <si>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</si>
  <si>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</si>
  <si>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</si>
  <si>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</si>
  <si>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</si>
  <si>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</si>
  <si>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</si>
  <si>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</si>
  <si>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</si>
  <si>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</si>
  <si>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</si>
  <si>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</si>
  <si>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</si>
  <si>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</si>
  <si>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</si>
  <si>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</si>
  <si>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</si>
  <si>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</si>
  <si>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</si>
  <si>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</si>
  <si>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</si>
  <si>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</si>
  <si>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</si>
  <si>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</si>
  <si>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</si>
  <si>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</si>
  <si>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</si>
  <si>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</si>
  <si>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</si>
  <si>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</si>
  <si>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</si>
  <si>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</si>
  <si>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</si>
  <si>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</si>
  <si>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</si>
  <si>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</si>
  <si>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</si>
  <si>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</si>
  <si>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</si>
  <si>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</si>
  <si>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</si>
  <si>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</si>
  <si>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</si>
  <si>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</si>
  <si>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</si>
  <si>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</si>
  <si>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</si>
  <si>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</si>
  <si>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</si>
  <si>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</si>
  <si>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</si>
  <si>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</si>
  <si>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</si>
  <si>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</si>
  <si>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</si>
  <si>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</si>
  <si>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</si>
  <si>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</si>
  <si>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</si>
  <si>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</si>
  <si>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</si>
  <si>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</si>
  <si>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</si>
  <si>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</si>
  <si>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</si>
  <si>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</si>
  <si>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</si>
  <si>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</si>
  <si>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</si>
  <si>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</si>
  <si>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</si>
  <si>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</si>
  <si>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</si>
  <si>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</si>
  <si>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</si>
  <si>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</si>
  <si>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</si>
  <si>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</si>
  <si>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</si>
  <si>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</si>
  <si>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</si>
  <si>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</si>
  <si>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</si>
  <si>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</si>
  <si>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</si>
  <si>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</si>
  <si>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</si>
  <si>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</si>
  <si>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</si>
  <si>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</si>
  <si>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</si>
  <si>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</si>
  <si>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</si>
  <si>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</si>
  <si>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</si>
  <si>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</si>
  <si>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</si>
  <si>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</si>
  <si>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</si>
  <si>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</si>
  <si>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</si>
  <si>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</si>
  <si>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</si>
  <si>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</si>
  <si>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</si>
  <si>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</si>
  <si>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</si>
  <si>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</si>
  <si>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</si>
  <si>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</si>
  <si>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</si>
  <si>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</si>
  <si>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</si>
  <si>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</si>
  <si>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</si>
  <si>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</si>
  <si>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</si>
  <si>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</si>
  <si>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</si>
  <si>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</si>
  <si>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</si>
  <si>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</si>
  <si>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</si>
  <si>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</si>
  <si>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</si>
  <si>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</si>
  <si>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</si>
  <si>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</si>
  <si>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</si>
  <si>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</si>
  <si>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</si>
  <si>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</si>
  <si>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</si>
  <si>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</si>
  <si>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</si>
  <si>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</si>
  <si>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</si>
  <si>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</si>
  <si>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</si>
  <si>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</si>
  <si>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</si>
  <si>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</si>
  <si>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</si>
  <si>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</si>
  <si>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</si>
  <si>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</si>
  <si>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</si>
  <si>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</si>
  <si>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</si>
  <si>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</si>
  <si>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</si>
  <si>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</si>
  <si>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</si>
  <si>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</si>
  <si>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</si>
  <si>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</si>
  <si>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</si>
  <si>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</si>
  <si>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</si>
  <si>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</si>
  <si>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</si>
  <si>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</si>
  <si>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</si>
  <si>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</si>
  <si>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</si>
  <si>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</si>
  <si>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</si>
  <si>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</si>
  <si>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</si>
  <si>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</si>
  <si>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</si>
  <si>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</si>
  <si>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</si>
  <si>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</si>
  <si>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</si>
  <si>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</si>
  <si>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</si>
  <si>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</si>
  <si>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</si>
  <si>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</si>
  <si>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</si>
  <si>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</si>
  <si>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</si>
  <si>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</si>
  <si>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</si>
  <si>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</si>
  <si>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</si>
  <si>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</si>
  <si>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</si>
  <si>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</si>
  <si>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</si>
  <si>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</si>
  <si>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</si>
  <si>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</si>
  <si>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</si>
  <si>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</si>
  <si>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</si>
  <si>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</si>
  <si>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</si>
  <si>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</si>
  <si>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</si>
  <si>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</si>
  <si>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</si>
  <si>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</si>
  <si>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</si>
  <si>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</si>
  <si>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</si>
  <si>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</si>
  <si>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</si>
  <si>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</si>
  <si>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</si>
  <si>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</si>
  <si>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</si>
  <si>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</si>
  <si>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</si>
  <si>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</si>
  <si>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</si>
  <si>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</si>
  <si>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</si>
  <si>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</si>
  <si>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</si>
  <si>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</si>
  <si>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</si>
  <si>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</si>
  <si>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</si>
  <si>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</si>
  <si>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</si>
  <si>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</si>
  <si>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</si>
  <si>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</si>
  <si>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</si>
  <si>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</si>
  <si>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</si>
  <si>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</si>
  <si>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</si>
  <si>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</si>
  <si>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</si>
  <si>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</si>
  <si>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</si>
  <si>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</si>
  <si>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</si>
  <si>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</si>
  <si>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</si>
  <si>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</si>
  <si>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</si>
  <si>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</si>
  <si>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</si>
  <si>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</si>
  <si>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</si>
  <si>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</si>
  <si>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</si>
  <si>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</si>
  <si>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</si>
  <si>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</si>
  <si>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</si>
  <si>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</si>
  <si>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</si>
  <si>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</si>
  <si>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</si>
  <si>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</si>
  <si>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</si>
  <si>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</si>
  <si>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</si>
  <si>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</si>
  <si>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</si>
  <si>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</si>
  <si>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</si>
  <si>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</si>
  <si>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</si>
  <si>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</si>
  <si>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</si>
  <si>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</si>
  <si>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</si>
  <si>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</si>
  <si>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</si>
  <si>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</si>
  <si>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</si>
  <si>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</si>
  <si>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</si>
  <si>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</si>
  <si>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</si>
  <si>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</si>
  <si>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</si>
  <si>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</si>
  <si>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</si>
  <si>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</si>
  <si>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</si>
  <si>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</si>
  <si>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</si>
  <si>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</si>
  <si>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</si>
  <si>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</si>
  <si>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</si>
  <si>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</si>
  <si>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</si>
  <si>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</si>
  <si>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</si>
  <si>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</si>
  <si>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</si>
  <si>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</si>
  <si>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</si>
  <si>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</si>
  <si>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</si>
  <si>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</si>
  <si>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</si>
  <si>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</si>
  <si>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</si>
  <si>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</si>
  <si>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</si>
  <si>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</si>
  <si>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</si>
  <si>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</si>
  <si>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</si>
  <si>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</si>
  <si>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</si>
  <si>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</si>
  <si>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</si>
  <si>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</si>
  <si>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</si>
  <si>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</si>
  <si>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</si>
  <si>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</si>
  <si>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</si>
  <si>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</si>
  <si>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</si>
  <si>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</si>
  <si>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</si>
  <si>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</si>
  <si>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</si>
  <si>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</si>
  <si>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</si>
  <si>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</si>
  <si>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</si>
  <si>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</si>
  <si>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</si>
  <si>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</si>
  <si>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</si>
  <si>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</si>
  <si>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</si>
  <si>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</si>
  <si>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</si>
  <si>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</si>
  <si>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</si>
  <si>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</si>
  <si>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</si>
  <si>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</si>
  <si>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</si>
  <si>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</si>
  <si>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</si>
  <si>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</si>
  <si>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</si>
  <si>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</si>
  <si>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</si>
  <si>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</si>
  <si>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</si>
  <si>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</si>
  <si>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</si>
  <si>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</si>
  <si>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</si>
  <si>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</si>
  <si>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</si>
  <si>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</si>
  <si>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</si>
  <si>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</si>
  <si>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</si>
  <si>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</si>
  <si>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</si>
  <si>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</si>
  <si>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</si>
  <si>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</si>
  <si>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</si>
  <si>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</si>
  <si>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</si>
  <si>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</si>
  <si>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</si>
  <si>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</si>
  <si>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</si>
  <si>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</si>
  <si>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</si>
  <si>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</si>
  <si>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</si>
  <si>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</si>
  <si>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</si>
  <si>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</si>
  <si>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</si>
  <si>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</si>
  <si>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</si>
  <si>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</si>
  <si>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</si>
  <si>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</si>
  <si>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</si>
  <si>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</si>
  <si>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</si>
  <si>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</si>
  <si>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</si>
  <si>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</si>
  <si>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</si>
  <si>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</si>
  <si>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</si>
  <si>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</si>
  <si>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</si>
  <si>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</si>
  <si>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</si>
  <si>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</si>
  <si>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</si>
  <si>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</si>
  <si>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</si>
  <si>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</si>
  <si>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</si>
  <si>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</si>
  <si>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</si>
  <si>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</si>
  <si>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</si>
  <si>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</si>
  <si>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</si>
  <si>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</si>
  <si>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</si>
  <si>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</si>
  <si>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</si>
  <si>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</si>
  <si>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</si>
  <si>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</si>
  <si>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</si>
  <si>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</si>
  <si>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</si>
  <si>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</si>
  <si>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</si>
  <si>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</si>
  <si>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</si>
  <si>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</si>
  <si>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</si>
  <si>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</si>
  <si>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</si>
  <si>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</si>
  <si>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</si>
  <si>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</si>
  <si>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</si>
  <si>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</si>
  <si>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</si>
  <si>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</si>
  <si>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</si>
  <si>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</si>
  <si>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</si>
  <si>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</si>
  <si>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</si>
  <si>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</si>
  <si>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</si>
  <si>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</si>
  <si>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</si>
  <si>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</si>
  <si>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</si>
  <si>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</si>
  <si>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</si>
  <si>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</si>
  <si>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</si>
  <si>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</si>
  <si>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</si>
  <si>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</si>
  <si>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</si>
  <si>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</si>
  <si>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</si>
  <si>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</si>
  <si>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</si>
  <si>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</si>
  <si>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</si>
  <si>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</si>
  <si>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</si>
  <si>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</si>
  <si>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</si>
  <si>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</si>
  <si>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</si>
  <si>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</si>
  <si>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</si>
  <si>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</si>
  <si>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</si>
  <si>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</si>
  <si>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</si>
  <si>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</si>
  <si>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</si>
  <si>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</si>
  <si>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</si>
  <si>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</si>
  <si>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</si>
  <si>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</si>
  <si>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</si>
  <si>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</si>
  <si>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</si>
  <si>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</si>
  <si>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</si>
  <si>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</si>
  <si>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</si>
  <si>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</si>
  <si>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</si>
  <si>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</si>
  <si>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</si>
  <si>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</si>
  <si>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</si>
  <si>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</si>
  <si>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</si>
  <si>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</si>
  <si>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</si>
  <si>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</si>
  <si>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</si>
  <si>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</si>
  <si>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</si>
  <si>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</si>
  <si>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</si>
  <si>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</si>
  <si>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</si>
  <si>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</si>
  <si>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</si>
  <si>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</si>
  <si>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</si>
  <si>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</si>
  <si>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</si>
  <si>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</si>
  <si>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</si>
  <si>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</si>
  <si>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</si>
  <si>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</si>
  <si>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</si>
  <si>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</si>
  <si>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</si>
  <si>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</si>
  <si>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</si>
  <si>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</si>
  <si>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</si>
  <si>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</si>
  <si>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</si>
  <si>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</si>
  <si>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</si>
  <si>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</si>
  <si>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</si>
  <si>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</si>
  <si>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</si>
  <si>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</si>
  <si>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</si>
  <si>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</si>
  <si>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</si>
  <si>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</si>
  <si>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</si>
  <si>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</si>
  <si>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</si>
  <si>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</si>
  <si>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</si>
  <si>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</si>
  <si>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</si>
  <si>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</si>
  <si>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</si>
  <si>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</si>
  <si>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</si>
  <si>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</si>
  <si>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</si>
  <si>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</si>
  <si>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</si>
  <si>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</si>
  <si>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</si>
  <si>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</si>
  <si>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</si>
  <si>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</si>
  <si>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</si>
  <si>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</si>
  <si>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</si>
  <si>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</si>
  <si>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</si>
  <si>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</si>
  <si>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</si>
  <si>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</si>
  <si>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</si>
  <si>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</si>
  <si>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</si>
  <si>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</si>
  <si>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</si>
  <si>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</si>
  <si>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</si>
  <si>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</si>
  <si>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</si>
  <si>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</si>
  <si>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</si>
  <si>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</si>
  <si>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</si>
  <si>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</si>
  <si>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</si>
  <si>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</si>
  <si>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</si>
  <si>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</si>
  <si>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</si>
  <si>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</si>
  <si>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</si>
  <si>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</si>
  <si>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</si>
  <si>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</si>
  <si>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</si>
  <si>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</si>
  <si>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</si>
  <si>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</si>
  <si>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</si>
  <si>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</si>
  <si>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</si>
  <si>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</si>
  <si>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</si>
  <si>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</si>
  <si>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</si>
  <si>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</si>
  <si>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</si>
  <si>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</si>
  <si>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</si>
  <si>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</si>
  <si>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</si>
  <si>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</si>
  <si>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</si>
  <si>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</si>
  <si>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</si>
  <si>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</si>
  <si>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</si>
  <si>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</si>
  <si>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</si>
  <si>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</si>
  <si>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</si>
  <si>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</si>
  <si>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</si>
  <si>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</si>
  <si>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</si>
  <si>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</si>
  <si>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</si>
  <si>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</si>
  <si>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</si>
  <si>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</si>
  <si>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</si>
  <si>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</si>
  <si>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</si>
  <si>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</si>
  <si>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</si>
  <si>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</si>
  <si>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</si>
  <si>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</si>
  <si>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</si>
  <si>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</si>
  <si>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</si>
  <si>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</si>
  <si>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</si>
  <si>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</si>
  <si>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</si>
  <si>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</si>
  <si>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</si>
  <si>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</si>
  <si>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</si>
  <si>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</si>
  <si>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</si>
  <si>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</si>
  <si>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</si>
  <si>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</si>
  <si>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</si>
  <si>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</si>
  <si>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</si>
  <si>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</si>
  <si>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</si>
  <si>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</si>
  <si>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</si>
  <si>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</si>
  <si>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</si>
  <si>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</si>
  <si>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</si>
  <si>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</si>
  <si>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</si>
  <si>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</si>
  <si>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</si>
  <si>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</si>
  <si>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</si>
  <si>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</si>
  <si>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</si>
  <si>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</si>
  <si>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</si>
  <si>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</si>
  <si>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</si>
  <si>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</si>
  <si>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</si>
  <si>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</si>
  <si>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</si>
  <si>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</si>
  <si>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</si>
  <si>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</si>
  <si>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</si>
  <si>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</si>
  <si>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</si>
  <si>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</si>
  <si>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</si>
  <si>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</si>
  <si>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</si>
  <si>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</si>
  <si>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</si>
  <si>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</si>
  <si>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</si>
  <si>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</si>
  <si>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</si>
  <si>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</si>
  <si>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</si>
  <si>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</si>
  <si>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</si>
  <si>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</si>
  <si>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</si>
  <si>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</si>
  <si>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</si>
  <si>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</si>
  <si>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</si>
  <si>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</si>
  <si>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</si>
  <si>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</si>
  <si>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</si>
  <si>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</si>
  <si>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</si>
  <si>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</si>
  <si>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</si>
  <si>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</si>
  <si>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</si>
  <si>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</si>
  <si>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</si>
  <si>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</si>
  <si>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</si>
  <si>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</si>
  <si>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</si>
  <si>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</si>
  <si>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</si>
  <si>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</si>
  <si>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</si>
  <si>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</si>
  <si>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</si>
  <si>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</si>
  <si>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</si>
  <si>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</si>
  <si>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</si>
  <si>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</si>
  <si>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</si>
  <si>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</si>
  <si>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</si>
  <si>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</si>
  <si>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</si>
  <si>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</si>
  <si>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</si>
  <si>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</si>
  <si>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</si>
  <si>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</si>
  <si>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</si>
  <si>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</si>
  <si>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</si>
  <si>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</si>
  <si>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</si>
  <si>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</si>
  <si>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</si>
  <si>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</si>
  <si>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</si>
  <si>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</si>
  <si>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</si>
  <si>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</si>
  <si>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</si>
  <si>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</si>
  <si>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</si>
  <si>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</si>
  <si>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</si>
  <si>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</si>
  <si>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</si>
  <si>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</si>
  <si>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</si>
  <si>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</si>
  <si>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</si>
  <si>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</si>
  <si>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</si>
  <si>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</si>
  <si>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</si>
  <si>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</si>
  <si>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</si>
  <si>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</si>
  <si>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</si>
  <si>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</si>
  <si>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</si>
  <si>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</si>
  <si>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</si>
  <si>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</si>
  <si>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</si>
  <si>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</si>
  <si>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</si>
  <si>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</si>
  <si>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</si>
  <si>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</si>
  <si>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</si>
  <si>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</si>
  <si>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</si>
  <si>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</si>
  <si>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</si>
  <si>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</si>
  <si>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</si>
  <si>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</si>
  <si>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</si>
  <si>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</si>
  <si>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</si>
  <si>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</si>
  <si>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</si>
  <si>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</si>
  <si>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</si>
  <si>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</si>
  <si>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</si>
  <si>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</si>
  <si>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</si>
  <si>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</si>
  <si>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</si>
  <si>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</si>
  <si>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</si>
  <si>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</si>
  <si>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</si>
  <si>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</si>
  <si>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</si>
  <si>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</si>
  <si>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</si>
  <si>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</si>
  <si>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</si>
  <si>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</si>
  <si>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</si>
  <si>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</si>
  <si>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</si>
  <si>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</si>
  <si>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</si>
  <si>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</si>
  <si>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</si>
  <si>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</si>
  <si>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</si>
  <si>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</si>
  <si>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</si>
  <si>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</si>
  <si>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</si>
  <si>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</si>
  <si>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</si>
  <si>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</si>
  <si>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</si>
  <si>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</si>
  <si>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</si>
  <si>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</si>
  <si>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</si>
  <si>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</si>
  <si>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</si>
  <si>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</si>
  <si>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</si>
  <si>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</si>
  <si>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</si>
  <si>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</si>
  <si>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</si>
  <si>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</si>
  <si>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</si>
  <si>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</si>
  <si>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</si>
  <si>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</si>
  <si>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</si>
  <si>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</si>
  <si>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</si>
  <si>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</si>
  <si>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</si>
  <si>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</si>
  <si>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</si>
  <si>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</si>
  <si>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</si>
  <si>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</si>
  <si>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</si>
  <si>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</si>
  <si>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</si>
  <si>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</si>
  <si>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</si>
  <si>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</si>
  <si>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</si>
  <si>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</si>
  <si>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</si>
  <si>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</si>
  <si>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</si>
  <si>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</si>
  <si>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</si>
  <si>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</si>
  <si>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</si>
  <si>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</si>
  <si>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</si>
  <si>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</si>
  <si>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</si>
  <si>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</si>
  <si>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</si>
  <si>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</si>
  <si>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</si>
  <si>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</si>
  <si>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</si>
  <si>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</si>
  <si>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</si>
  <si>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</si>
  <si>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</si>
  <si>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</si>
  <si>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</si>
  <si>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</si>
  <si>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</si>
  <si>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</si>
  <si>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</si>
  <si>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</si>
  <si>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</si>
  <si>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</si>
  <si>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</si>
  <si>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</si>
  <si>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</si>
  <si>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</si>
  <si>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</si>
  <si>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</si>
  <si>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</si>
  <si>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</si>
  <si>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</si>
  <si>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</si>
  <si>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</si>
  <si>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</si>
  <si>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</si>
  <si>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</si>
  <si>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</si>
  <si>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</si>
  <si>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</si>
  <si>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</si>
  <si>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</si>
  <si>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</si>
  <si>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</si>
  <si>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</si>
  <si>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</si>
  <si>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</si>
  <si>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</si>
  <si>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</si>
  <si>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</si>
  <si>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</si>
  <si>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</si>
  <si>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</si>
  <si>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</si>
  <si>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</si>
  <si>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</si>
  <si>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</si>
  <si>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</si>
  <si>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</si>
  <si>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</si>
  <si>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</si>
  <si>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</si>
  <si>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</si>
  <si>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</si>
  <si>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</si>
  <si>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</si>
  <si>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</si>
  <si>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</si>
  <si>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</si>
  <si>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</si>
  <si>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</si>
  <si>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</si>
  <si>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</si>
  <si>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</si>
  <si>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</si>
  <si>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</si>
  <si>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</si>
  <si>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</si>
  <si>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</si>
  <si>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</si>
  <si>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</si>
  <si>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</si>
  <si>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</si>
  <si>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</si>
  <si>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</si>
  <si>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</si>
  <si>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</si>
  <si>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</si>
  <si>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</si>
  <si>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</si>
  <si>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</si>
  <si>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</si>
  <si>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</si>
  <si>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</si>
  <si>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</si>
  <si>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</si>
  <si>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</si>
  <si>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</si>
  <si>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</si>
  <si>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</si>
  <si>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</si>
  <si>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</si>
  <si>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</si>
  <si>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</si>
  <si>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</si>
  <si>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</si>
  <si>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</si>
  <si>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</si>
  <si>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</si>
  <si>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</si>
  <si>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</si>
  <si>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</si>
  <si>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</si>
  <si>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</si>
  <si>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</si>
  <si>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</si>
  <si>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</si>
  <si>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</si>
  <si>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</si>
  <si>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</si>
  <si>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</si>
  <si>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</si>
  <si>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</si>
  <si>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</si>
  <si>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</si>
  <si>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</si>
  <si>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</si>
  <si>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</si>
  <si>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</si>
  <si>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</si>
  <si>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</si>
  <si>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</si>
  <si>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</si>
  <si>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</si>
  <si>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</si>
  <si>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</si>
  <si>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</si>
  <si>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</si>
  <si>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</si>
  <si>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</si>
  <si>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</si>
  <si>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</si>
  <si>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</si>
  <si>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</si>
  <si>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</si>
  <si>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</si>
  <si>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</si>
  <si>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</si>
  <si>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</si>
  <si>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</si>
  <si>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</si>
  <si>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</si>
  <si>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</si>
  <si>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</si>
  <si>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</si>
  <si>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</si>
  <si>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</si>
  <si>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</si>
  <si>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</si>
  <si>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</si>
  <si>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</si>
  <si>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</si>
  <si>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</si>
  <si>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</si>
  <si>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</si>
  <si>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</si>
  <si>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</si>
  <si>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</si>
  <si>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</si>
  <si>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</si>
  <si>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</si>
  <si>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</si>
  <si>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</si>
  <si>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</si>
  <si>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</si>
  <si>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</si>
  <si>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</si>
  <si>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</si>
  <si>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</si>
  <si>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</si>
  <si>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</si>
  <si>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</si>
  <si>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</si>
  <si>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</si>
  <si>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</si>
  <si>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</si>
  <si>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</si>
  <si>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</si>
  <si>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</si>
  <si>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</si>
  <si>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</si>
  <si>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</si>
  <si>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</si>
  <si>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</si>
  <si>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</si>
  <si>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</si>
  <si>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</si>
  <si>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</si>
  <si>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</si>
  <si>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</si>
  <si>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</si>
  <si>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</si>
  <si>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</si>
  <si>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</si>
  <si>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</si>
  <si>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</si>
  <si>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</si>
  <si>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</si>
  <si>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</si>
  <si>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</si>
  <si>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</si>
  <si>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</si>
  <si>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</si>
  <si>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</si>
  <si>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</si>
  <si>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</si>
  <si>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</si>
  <si>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</si>
  <si>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</si>
  <si>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</si>
  <si>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</si>
  <si>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</si>
  <si>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</si>
  <si>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</si>
  <si>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</si>
  <si>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</si>
  <si>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</si>
  <si>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</si>
  <si>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</si>
  <si>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</si>
  <si>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</si>
  <si>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</si>
  <si>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</si>
  <si>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</si>
  <si>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</si>
  <si>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</si>
  <si>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</si>
  <si>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</si>
  <si>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</si>
  <si>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</si>
  <si>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</si>
  <si>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</si>
  <si>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</si>
  <si>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</si>
  <si>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</si>
  <si>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</si>
  <si>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</si>
  <si>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</si>
  <si>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</si>
  <si>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</si>
  <si>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</si>
  <si>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</si>
  <si>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</si>
  <si>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</si>
  <si>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</si>
  <si>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</si>
  <si>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</si>
  <si>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</si>
  <si>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</si>
  <si>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</si>
  <si>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</si>
  <si>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</si>
  <si>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</si>
  <si>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</si>
  <si>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</si>
  <si>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</si>
  <si>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</si>
  <si>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</si>
  <si>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</si>
  <si>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</si>
  <si>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</si>
  <si>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</si>
  <si>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</si>
  <si>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</si>
  <si>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</si>
  <si>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</si>
  <si>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</si>
  <si>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</si>
  <si>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</si>
  <si>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</si>
  <si>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</si>
  <si>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</si>
  <si>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</si>
  <si>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</si>
  <si>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</si>
  <si>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</si>
  <si>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</si>
  <si>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</si>
  <si>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</si>
  <si>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</si>
  <si>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</si>
  <si>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</si>
  <si>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</si>
  <si>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</si>
  <si>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</si>
  <si>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</si>
  <si>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</si>
  <si>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</si>
  <si>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</si>
  <si>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</si>
  <si>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</si>
  <si>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</si>
  <si>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</si>
  <si>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</si>
  <si>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</si>
  <si>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</si>
  <si>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</si>
  <si>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</si>
  <si>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</si>
  <si>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</si>
  <si>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</si>
  <si>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</si>
  <si>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</si>
  <si>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</si>
  <si>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</si>
  <si>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</si>
  <si>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</si>
  <si>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</si>
  <si>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</si>
  <si>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</si>
  <si>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</si>
  <si>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</si>
  <si>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</si>
  <si>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</si>
  <si>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</si>
  <si>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</si>
  <si>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</si>
  <si>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</si>
  <si>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</si>
  <si>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</si>
  <si>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</si>
  <si>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</si>
  <si>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</si>
  <si>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</si>
  <si>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</si>
  <si>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</si>
  <si>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</si>
  <si>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</si>
  <si>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</si>
  <si>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</si>
  <si>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</si>
  <si>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</si>
  <si>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</si>
  <si>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</si>
  <si>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</si>
  <si>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</si>
  <si>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</si>
  <si>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</si>
  <si>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</si>
  <si>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</si>
  <si>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</si>
  <si>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</si>
  <si>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</si>
  <si>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</si>
  <si>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</si>
  <si>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</si>
  <si>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</si>
  <si>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</si>
  <si>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</si>
  <si>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</si>
  <si>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</si>
  <si>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</si>
  <si>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</si>
  <si>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</si>
  <si>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</si>
  <si>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</si>
  <si>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</si>
  <si>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</si>
  <si>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</si>
  <si>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</si>
  <si>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</si>
  <si>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</si>
  <si>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</si>
  <si>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</si>
  <si>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</si>
  <si>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</si>
  <si>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</si>
  <si>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</si>
  <si>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</si>
  <si>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</si>
  <si>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</si>
  <si>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</si>
  <si>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</si>
  <si>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</si>
  <si>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</si>
  <si>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</si>
  <si>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</si>
  <si>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</si>
  <si>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</si>
  <si>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</si>
  <si>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</si>
  <si>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</si>
  <si>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</si>
  <si>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</si>
  <si>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</si>
  <si>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</si>
  <si>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</si>
  <si>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</si>
  <si>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</si>
  <si>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</si>
  <si>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</si>
  <si>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</si>
  <si>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</si>
  <si>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</si>
  <si>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</si>
  <si>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</si>
  <si>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</si>
  <si>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</si>
  <si>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</si>
  <si>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</si>
  <si>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</si>
  <si>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</si>
  <si>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</si>
  <si>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</si>
  <si>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</si>
  <si>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</si>
  <si>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</si>
  <si>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</si>
  <si>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</si>
  <si>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</si>
  <si>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</si>
  <si>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</si>
  <si>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</si>
  <si>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</si>
  <si>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</si>
  <si>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</si>
  <si>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</si>
  <si>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</si>
  <si>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</si>
  <si>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</si>
  <si>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</si>
  <si>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</si>
  <si>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</si>
  <si>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</si>
  <si>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</si>
  <si>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</si>
  <si>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</si>
  <si>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</si>
  <si>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</si>
  <si>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</si>
  <si>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</si>
  <si>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</si>
  <si>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</si>
  <si>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</si>
  <si>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</si>
  <si>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</si>
  <si>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</si>
  <si>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</si>
  <si>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</si>
  <si>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</si>
  <si>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</si>
  <si>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</si>
  <si>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</si>
  <si>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</si>
  <si>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</si>
  <si>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</si>
  <si>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</si>
  <si>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</si>
  <si>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</si>
  <si>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</si>
  <si>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</si>
  <si>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</si>
  <si>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</si>
  <si>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</si>
  <si>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</si>
  <si>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</si>
  <si>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</si>
  <si>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</si>
  <si>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</si>
  <si>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</si>
  <si>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</si>
  <si>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</si>
  <si>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</si>
  <si>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</si>
  <si>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</si>
  <si>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</si>
  <si>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</si>
  <si>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</si>
  <si>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</si>
  <si>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</si>
  <si>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</si>
  <si>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</si>
  <si>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</si>
  <si>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</si>
  <si>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</si>
  <si>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</si>
  <si>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</si>
  <si>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</si>
  <si>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</si>
  <si>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</si>
  <si>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</si>
  <si>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</si>
  <si>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</si>
  <si>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</si>
  <si>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</si>
  <si>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</si>
  <si>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</si>
  <si>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</si>
  <si>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</si>
  <si>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</si>
  <si>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</si>
  <si>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</si>
  <si>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</si>
  <si>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</si>
  <si>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</si>
  <si>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</si>
  <si>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</si>
  <si>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</si>
  <si>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</si>
  <si>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</si>
  <si>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</si>
  <si>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</si>
  <si>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</si>
  <si>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</si>
  <si>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</si>
  <si>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</si>
  <si>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</si>
  <si>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</si>
  <si>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</si>
  <si>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</si>
  <si>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</si>
  <si>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</si>
  <si>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</si>
  <si>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</si>
  <si>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</si>
  <si>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</si>
  <si>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</si>
  <si>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</si>
  <si>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</si>
  <si>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</si>
  <si>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</si>
  <si>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</si>
  <si>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</si>
  <si>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</si>
  <si>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</si>
  <si>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</si>
  <si>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</si>
  <si>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</si>
  <si>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</si>
  <si>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</si>
  <si>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</si>
  <si>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</si>
  <si>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</si>
  <si>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</si>
  <si>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</si>
  <si>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</si>
  <si>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</si>
  <si>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</si>
  <si>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</si>
  <si>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</si>
  <si>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</si>
  <si>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</si>
  <si>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</si>
  <si>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</si>
  <si>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</si>
  <si>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</si>
  <si>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</si>
  <si>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</si>
  <si>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</si>
  <si>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</si>
  <si>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</si>
  <si>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</si>
  <si>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</si>
  <si>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</si>
  <si>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</si>
  <si>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</si>
  <si>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</si>
  <si>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</si>
  <si>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</si>
  <si>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</si>
  <si>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</si>
  <si>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</si>
  <si>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</si>
  <si>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</si>
  <si>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</si>
  <si>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</si>
  <si>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</si>
  <si>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</si>
  <si>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</si>
  <si>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</si>
  <si>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</si>
  <si>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</si>
  <si>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</si>
  <si>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</si>
  <si>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</si>
  <si>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</si>
  <si>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</si>
  <si>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</si>
  <si>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</si>
  <si>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</si>
  <si>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</si>
  <si>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</si>
  <si>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</si>
  <si>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</si>
  <si>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</si>
  <si>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</si>
  <si>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</si>
  <si>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</si>
  <si>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</si>
  <si>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</si>
  <si>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</si>
  <si>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</si>
  <si>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</si>
  <si>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</si>
  <si>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</si>
  <si>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</si>
  <si>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</si>
  <si>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</si>
  <si>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</si>
  <si>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</si>
  <si>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</si>
  <si>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</si>
  <si>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</si>
  <si>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</si>
  <si>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</si>
  <si>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</si>
  <si>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</si>
  <si>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</si>
  <si>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</si>
  <si>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</si>
  <si>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</si>
  <si>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</si>
  <si>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</si>
  <si>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</si>
  <si>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</si>
  <si>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</si>
  <si>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</si>
  <si>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</si>
  <si>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</si>
  <si>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</si>
  <si>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</si>
  <si>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</si>
  <si>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</si>
  <si>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</si>
  <si>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</si>
  <si>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</si>
  <si>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</si>
  <si>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</si>
  <si>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</si>
  <si>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</si>
  <si>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</si>
  <si>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</si>
  <si>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</si>
  <si>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</si>
  <si>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</si>
  <si>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</si>
  <si>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</si>
  <si>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</si>
  <si>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</si>
  <si>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</si>
  <si>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</si>
  <si>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</si>
  <si>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</si>
  <si>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</si>
  <si>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</si>
  <si>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</si>
  <si>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</si>
  <si>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</si>
  <si>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</si>
  <si>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</si>
  <si>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</si>
  <si>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</si>
  <si>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</si>
  <si>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</si>
  <si>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</si>
  <si>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</si>
  <si>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</si>
  <si>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</si>
  <si>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</si>
  <si>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</si>
  <si>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</si>
  <si>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</si>
  <si>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</si>
  <si>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</si>
  <si>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</si>
  <si>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</si>
  <si>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</si>
  <si>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</si>
  <si>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</si>
  <si>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</si>
  <si>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</si>
  <si>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</si>
  <si>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</si>
  <si>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</si>
  <si>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</si>
  <si>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</si>
  <si>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</si>
  <si>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</si>
  <si>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</si>
  <si>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</si>
  <si>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</si>
  <si>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</si>
  <si>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</si>
  <si>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</si>
  <si>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</si>
  <si>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</si>
  <si>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</si>
  <si>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</si>
  <si>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</si>
  <si>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</si>
  <si>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</si>
  <si>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</si>
  <si>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</si>
  <si>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</si>
  <si>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</si>
  <si>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</si>
  <si>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</si>
  <si>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</si>
  <si>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</si>
  <si>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</si>
  <si>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</si>
  <si>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</si>
  <si>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</si>
  <si>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</si>
  <si>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</si>
  <si>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</si>
  <si>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</si>
  <si>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</si>
  <si>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</si>
  <si>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</si>
  <si>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</si>
  <si>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</si>
  <si>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</si>
  <si>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</si>
  <si>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</si>
  <si>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</si>
  <si>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</si>
  <si>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</si>
  <si>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</si>
  <si>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</si>
  <si>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</si>
  <si>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</si>
  <si>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</si>
  <si>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</si>
  <si>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</si>
  <si>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</si>
  <si>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</si>
  <si>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</si>
  <si>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</si>
  <si>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</si>
  <si>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</si>
  <si>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</si>
  <si>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</si>
  <si>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</si>
  <si>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</si>
  <si>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</si>
  <si>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</si>
  <si>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</si>
  <si>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</si>
  <si>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</si>
  <si>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</si>
  <si>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</si>
  <si>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</si>
  <si>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</si>
  <si>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</si>
  <si>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</si>
  <si>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</si>
  <si>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</si>
  <si>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</si>
  <si>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</si>
  <si>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</si>
  <si>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</si>
  <si>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</si>
  <si>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</si>
  <si>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</si>
  <si>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</si>
  <si>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</si>
  <si>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</si>
  <si>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</si>
  <si>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</si>
  <si>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</si>
  <si>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</si>
  <si>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</si>
  <si>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</si>
  <si>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</si>
  <si>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</si>
  <si>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</si>
  <si>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</si>
  <si>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</si>
  <si>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</si>
  <si>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</si>
  <si>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</si>
  <si>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</si>
  <si>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</si>
  <si>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</si>
  <si>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</si>
  <si>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</si>
  <si>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</si>
  <si>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</si>
  <si>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</si>
  <si>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</si>
  <si>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</si>
  <si>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</si>
  <si>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</si>
  <si>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</si>
  <si>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</si>
  <si>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</si>
  <si>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</si>
  <si>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</si>
  <si>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</si>
  <si>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</si>
  <si>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</si>
  <si>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</si>
  <si>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</si>
  <si>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</si>
  <si>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</si>
  <si>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</si>
  <si>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</si>
  <si>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</si>
  <si>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</si>
  <si>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</si>
  <si>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</si>
  <si>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</si>
  <si>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</si>
  <si>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</si>
  <si>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</si>
  <si>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</si>
  <si>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</si>
  <si>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</si>
  <si>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</si>
  <si>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</si>
  <si>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</si>
  <si>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</si>
  <si>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</si>
  <si>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</si>
  <si>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</si>
  <si>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</si>
  <si>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</si>
  <si>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</si>
  <si>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</si>
  <si>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</si>
  <si>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</si>
  <si>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</si>
  <si>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</si>
  <si>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</si>
  <si>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</si>
  <si>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</si>
  <si>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</si>
  <si>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</si>
  <si>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</si>
  <si>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</si>
  <si>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</si>
  <si>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</si>
  <si>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</si>
  <si>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</si>
  <si>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</si>
  <si>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</si>
  <si>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</si>
  <si>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</si>
  <si>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</si>
  <si>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</si>
  <si>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</si>
  <si>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</si>
  <si>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</si>
  <si>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</si>
  <si>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</si>
  <si>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</si>
  <si>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</si>
  <si>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</si>
  <si>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</si>
  <si>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</si>
  <si>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</si>
  <si>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</si>
  <si>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</si>
  <si>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</si>
  <si>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</si>
  <si>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</si>
  <si>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</si>
  <si>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</si>
  <si>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</si>
  <si>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</si>
  <si>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</si>
  <si>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</si>
  <si>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</si>
  <si>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</si>
  <si>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</si>
  <si>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</si>
  <si>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</si>
  <si>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</si>
  <si>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</si>
  <si>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</si>
  <si>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</si>
  <si>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</si>
  <si>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</si>
  <si>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</si>
  <si>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</si>
  <si>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</si>
  <si>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</si>
  <si>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</si>
  <si>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</si>
  <si>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</si>
  <si>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</si>
  <si>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</si>
  <si>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</si>
  <si>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</si>
  <si>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</si>
  <si>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</si>
  <si>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</si>
  <si>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</si>
  <si>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</si>
  <si>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</si>
  <si>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</si>
  <si>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</si>
  <si>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</si>
  <si>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</si>
  <si>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</si>
  <si>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</si>
  <si>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</si>
  <si>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</si>
  <si>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</si>
  <si>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</si>
  <si>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</si>
  <si>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</si>
  <si>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</si>
  <si>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</si>
  <si>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</si>
  <si>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</si>
  <si>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</si>
  <si>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</si>
  <si>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</si>
  <si>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</si>
  <si>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</si>
  <si>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</si>
  <si>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</si>
  <si>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</si>
  <si>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</si>
  <si>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</si>
  <si>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</si>
  <si>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</si>
  <si>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</si>
  <si>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</si>
  <si>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</si>
  <si>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</si>
  <si>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</si>
  <si>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</si>
  <si>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</si>
  <si>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</si>
  <si>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</si>
  <si>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</si>
  <si>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</si>
  <si>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</si>
  <si>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</si>
  <si>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</si>
  <si>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</si>
  <si>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</si>
  <si>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</si>
  <si>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</si>
  <si>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</si>
  <si>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</si>
  <si>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</si>
  <si>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</si>
  <si>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</si>
  <si>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</si>
  <si>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</si>
  <si>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</si>
  <si>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</si>
  <si>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</si>
  <si>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</si>
  <si>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</si>
  <si>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</si>
  <si>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</si>
  <si>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</si>
  <si>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</si>
  <si>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</si>
  <si>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</si>
  <si>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</si>
  <si>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</si>
  <si>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</si>
  <si>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</si>
  <si>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</si>
  <si>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</si>
  <si>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</si>
  <si>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</si>
  <si>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</si>
  <si>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</si>
  <si>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</si>
  <si>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</si>
  <si>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</si>
  <si>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</si>
  <si>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</si>
  <si>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</si>
  <si>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</si>
  <si>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</si>
  <si>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</si>
  <si>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</si>
  <si>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</si>
  <si>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</si>
  <si>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</si>
  <si>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</si>
  <si>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</si>
  <si>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</si>
  <si>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</si>
  <si>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</si>
  <si>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</si>
  <si>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</si>
  <si>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</si>
  <si>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</si>
  <si>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</si>
  <si>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</si>
  <si>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</si>
  <si>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</si>
  <si>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</si>
  <si>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</si>
  <si>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</si>
  <si>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</si>
  <si>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</si>
  <si>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</si>
  <si>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</si>
  <si>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</si>
  <si>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</si>
  <si>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</si>
  <si>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</si>
  <si>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</si>
  <si>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</si>
  <si>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</si>
  <si>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</si>
  <si>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</si>
  <si>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</si>
  <si>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</si>
  <si>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</si>
  <si>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</si>
  <si>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</si>
  <si>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</si>
  <si>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</si>
  <si>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</si>
  <si>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</si>
  <si>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</si>
  <si>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</si>
  <si>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</si>
  <si>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</si>
  <si>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</si>
  <si>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</si>
  <si>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</si>
  <si>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</si>
  <si>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</si>
  <si>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</si>
  <si>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</si>
  <si>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</si>
  <si>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</si>
  <si>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</si>
  <si>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</si>
  <si>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</si>
  <si>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</si>
  <si>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</si>
  <si>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</si>
  <si>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</si>
  <si>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</si>
  <si>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</si>
  <si>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</si>
  <si>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</si>
  <si>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</si>
  <si>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</si>
  <si>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</si>
  <si>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</si>
  <si>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</si>
  <si>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</si>
  <si>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</si>
  <si>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</si>
  <si>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</si>
  <si>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</si>
  <si>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</si>
  <si>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</si>
  <si>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</si>
  <si>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</si>
  <si>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</si>
  <si>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</si>
  <si>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</si>
  <si>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</si>
  <si>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</si>
  <si>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</si>
  <si>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</si>
  <si>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</si>
  <si>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</si>
  <si>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</si>
  <si>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</si>
  <si>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</si>
  <si>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</si>
  <si>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</si>
  <si>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</si>
  <si>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</si>
  <si>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</si>
  <si>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</si>
  <si>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</si>
  <si>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</si>
  <si>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</si>
  <si>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</si>
  <si>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</si>
  <si>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</si>
  <si>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</si>
  <si>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</si>
  <si>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</si>
  <si>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</si>
  <si>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</si>
  <si>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</si>
  <si>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</si>
  <si>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</si>
  <si>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</si>
  <si>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</si>
  <si>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</si>
  <si>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</si>
  <si>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</si>
  <si>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</si>
  <si>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</si>
  <si>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</si>
  <si>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</si>
  <si>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</si>
  <si>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</si>
  <si>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</si>
  <si>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</si>
  <si>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</si>
  <si>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</si>
  <si>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</si>
  <si>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</si>
  <si>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</si>
  <si>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</si>
  <si>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</si>
  <si>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</si>
  <si>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</si>
  <si>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</si>
  <si>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</si>
  <si>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</si>
  <si>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</si>
  <si>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</si>
  <si>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</si>
  <si>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</si>
  <si>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</si>
  <si>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</si>
  <si>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</si>
  <si>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</si>
  <si>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</si>
  <si>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</si>
  <si>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</si>
  <si>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</si>
  <si>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</si>
  <si>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</si>
  <si>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</si>
  <si>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</si>
  <si>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</si>
  <si>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</si>
  <si>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</si>
  <si>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</si>
  <si>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</si>
  <si>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</si>
  <si>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</si>
  <si>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</si>
  <si>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</si>
  <si>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</si>
  <si>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</si>
  <si>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</si>
  <si>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</si>
  <si>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</si>
  <si>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</si>
  <si>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</si>
  <si>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</si>
  <si>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</si>
  <si>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</si>
  <si>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</si>
  <si>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</si>
  <si>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</si>
  <si>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</si>
  <si>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</si>
  <si>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</si>
  <si>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</si>
  <si>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</si>
  <si>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</si>
  <si>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</si>
  <si>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</si>
  <si>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</si>
  <si>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</si>
  <si>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</si>
  <si>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</si>
  <si>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</si>
  <si>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</si>
  <si>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</si>
  <si>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</si>
  <si>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</si>
  <si>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</si>
  <si>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</si>
  <si>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</si>
  <si>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</si>
  <si>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</si>
  <si>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</si>
  <si>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</si>
  <si>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</si>
  <si>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</si>
  <si>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</si>
  <si>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</si>
  <si>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</si>
  <si>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</si>
  <si>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</si>
  <si>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</si>
  <si>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</si>
  <si>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</si>
  <si>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</si>
  <si>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</si>
  <si>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</si>
  <si>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</si>
  <si>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</si>
  <si>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</si>
  <si>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</si>
  <si>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</si>
  <si>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</si>
  <si>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</si>
  <si>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</si>
  <si>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</si>
  <si>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</si>
  <si>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</si>
  <si>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</si>
  <si>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</si>
  <si>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</si>
  <si>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</si>
  <si>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</si>
  <si>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</si>
  <si>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</si>
  <si>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</si>
  <si>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</si>
  <si>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</si>
  <si>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</si>
  <si>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</si>
  <si>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</si>
  <si>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</si>
  <si>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</si>
  <si>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</si>
  <si>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</si>
  <si>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</si>
  <si>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</si>
  <si>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</si>
  <si>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</si>
  <si>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</si>
  <si>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</si>
  <si>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</si>
  <si>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</si>
  <si>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</si>
  <si>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</si>
  <si>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</si>
  <si>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</si>
  <si>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</si>
  <si>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</si>
  <si>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</si>
  <si>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</si>
  <si>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</si>
  <si>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</si>
  <si>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</si>
  <si>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</si>
  <si>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</si>
  <si>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</si>
  <si>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</si>
  <si>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</si>
  <si>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</si>
  <si>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</si>
  <si>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</si>
  <si>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</si>
  <si>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</si>
  <si>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</si>
  <si>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</si>
  <si>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</si>
  <si>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</si>
  <si>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</si>
  <si>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</si>
  <si>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</si>
  <si>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</si>
  <si>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</si>
  <si>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</si>
  <si>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</si>
  <si>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</si>
  <si>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</si>
  <si>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</si>
  <si>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</si>
  <si>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</si>
  <si>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</si>
  <si>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</si>
  <si>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</si>
  <si>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</si>
  <si>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</si>
  <si>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</si>
  <si>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</si>
  <si>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</si>
  <si>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</si>
  <si>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</si>
  <si>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</si>
  <si>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</si>
  <si>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</si>
  <si>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</si>
  <si>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</si>
  <si>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</si>
  <si>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</si>
  <si>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</si>
  <si>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</si>
  <si>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</si>
  <si>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</si>
  <si>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</si>
  <si>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</si>
  <si>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</si>
  <si>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</si>
  <si>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</si>
  <si>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</si>
  <si>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</si>
  <si>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</si>
  <si>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</si>
  <si>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</si>
  <si>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</si>
  <si>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</si>
  <si>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</si>
  <si>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</si>
  <si>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</si>
  <si>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</si>
  <si>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</si>
  <si>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</si>
  <si>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</si>
  <si>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</si>
  <si>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</si>
  <si>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</si>
  <si>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</si>
  <si>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</si>
  <si>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</si>
  <si>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</si>
  <si>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</si>
  <si>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</si>
  <si>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</si>
  <si>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</si>
  <si>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</si>
  <si>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</si>
  <si>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</si>
  <si>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</si>
  <si>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</si>
  <si>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</si>
  <si>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</si>
  <si>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</si>
  <si>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</si>
  <si>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</si>
  <si>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</si>
  <si>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</si>
  <si>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</si>
  <si>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</si>
  <si>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</si>
  <si>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</si>
  <si>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</si>
  <si>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</si>
  <si>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</si>
  <si>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</si>
  <si>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</si>
  <si>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</si>
  <si>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</si>
  <si>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</si>
  <si>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</si>
  <si>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</si>
  <si>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</si>
  <si>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</si>
  <si>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</si>
  <si>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</si>
  <si>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</si>
  <si>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</si>
  <si>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</si>
  <si>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</si>
  <si>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</si>
  <si>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</si>
  <si>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</si>
  <si>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</si>
  <si>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</si>
  <si>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</si>
  <si>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</si>
  <si>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</si>
  <si>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</si>
  <si>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</si>
  <si>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</si>
  <si>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</si>
  <si>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</si>
  <si>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</si>
  <si>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</si>
  <si>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</si>
  <si>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</si>
  <si>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</si>
  <si>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</si>
  <si>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</si>
  <si>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</si>
  <si>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</si>
  <si>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</si>
  <si>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</si>
  <si>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</si>
  <si>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</si>
  <si>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</si>
  <si>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</si>
  <si>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</si>
  <si>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</si>
  <si>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</si>
  <si>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</si>
  <si>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</si>
  <si>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</si>
  <si>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</si>
  <si>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</si>
  <si>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</si>
  <si>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</si>
  <si>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</si>
  <si>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</si>
  <si>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</si>
  <si>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</si>
  <si>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</si>
  <si>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</si>
  <si>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</si>
  <si>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</si>
  <si>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</si>
  <si>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</si>
  <si>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</si>
  <si>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</si>
  <si>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</si>
  <si>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</si>
  <si>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</si>
  <si>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</si>
  <si>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</si>
  <si>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</si>
  <si>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</si>
  <si>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</si>
  <si>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</si>
  <si>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</si>
  <si>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</si>
  <si>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</si>
  <si>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</si>
  <si>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</si>
  <si>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</si>
  <si>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</si>
  <si>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</si>
  <si>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</si>
  <si>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</si>
  <si>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</si>
  <si>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</si>
  <si>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</si>
  <si>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</si>
  <si>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</si>
  <si>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</si>
  <si>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</si>
  <si>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</si>
  <si>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</si>
  <si>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</si>
  <si>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</si>
  <si>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</si>
  <si>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</si>
  <si>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</si>
  <si>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</si>
  <si>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</si>
  <si>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</si>
  <si>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</si>
  <si>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</si>
  <si>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</si>
  <si>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</si>
  <si>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</si>
  <si>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</si>
  <si>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</si>
  <si>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</si>
  <si>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</si>
  <si>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</si>
  <si>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</si>
  <si>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</si>
  <si>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</si>
  <si>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</si>
  <si>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</si>
  <si>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</si>
  <si>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</si>
  <si>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</si>
  <si>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</si>
  <si>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</si>
  <si>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</si>
  <si>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</si>
  <si>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</si>
  <si>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</si>
  <si>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</si>
  <si>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</si>
  <si>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</si>
  <si>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</si>
  <si>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</si>
  <si>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</si>
  <si>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</si>
  <si>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</si>
  <si>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</si>
  <si>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</si>
  <si>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</si>
  <si>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</si>
  <si>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</si>
  <si>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</si>
  <si>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</si>
  <si>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</si>
  <si>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</si>
  <si>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</si>
  <si>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</si>
  <si>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</si>
  <si>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</si>
  <si>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</si>
  <si>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</si>
  <si>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</si>
  <si>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</si>
  <si>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</si>
  <si>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</si>
  <si>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</si>
  <si>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</si>
  <si>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</si>
  <si>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</si>
  <si>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</si>
  <si>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</si>
  <si>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</si>
  <si>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</si>
  <si>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</si>
  <si>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</si>
  <si>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</si>
  <si>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</si>
  <si>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</si>
  <si>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</si>
  <si>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</si>
  <si>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</si>
  <si>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</si>
  <si>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</si>
  <si>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</si>
  <si>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</si>
  <si>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</si>
  <si>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</si>
  <si>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</si>
  <si>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</si>
  <si>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</si>
  <si>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</si>
  <si>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</si>
  <si>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</si>
  <si>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</si>
  <si>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</si>
  <si>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</si>
  <si>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</si>
  <si>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</si>
  <si>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</si>
  <si>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</si>
  <si>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</si>
  <si>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</si>
  <si>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</si>
  <si>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</si>
  <si>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</si>
  <si>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</si>
  <si>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</si>
  <si>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</si>
  <si>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</si>
  <si>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</si>
  <si>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</si>
  <si>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</si>
  <si>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</si>
  <si>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</si>
  <si>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</si>
  <si>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</si>
  <si>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</si>
  <si>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</si>
  <si>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</si>
  <si>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</si>
  <si>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</si>
  <si>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</si>
  <si>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</si>
  <si>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</si>
  <si>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</si>
  <si>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</si>
  <si>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</si>
  <si>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</si>
  <si>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</si>
  <si>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</si>
  <si>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</si>
  <si>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</si>
  <si>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</si>
  <si>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</si>
  <si>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</si>
  <si>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</si>
  <si>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</si>
  <si>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</si>
  <si>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</si>
  <si>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</si>
  <si>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</si>
  <si>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</si>
  <si>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</si>
  <si>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</si>
  <si>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</si>
  <si>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</si>
  <si>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</si>
  <si>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</si>
  <si>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</si>
  <si>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</si>
  <si>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</si>
  <si>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</si>
  <si>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</si>
  <si>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</si>
  <si>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</si>
  <si>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</si>
  <si>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</si>
  <si>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</si>
  <si>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</si>
  <si>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</si>
  <si>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</si>
  <si>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</si>
  <si>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</si>
  <si>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</si>
  <si>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</si>
  <si>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</si>
  <si>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</si>
  <si>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</si>
  <si>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</si>
  <si>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</si>
  <si>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</si>
  <si>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</si>
  <si>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</si>
  <si>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</si>
  <si>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</si>
  <si>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</si>
  <si>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</si>
  <si>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</si>
  <si>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</si>
  <si>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</si>
  <si>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</si>
  <si>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</si>
  <si>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</si>
  <si>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</si>
  <si>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</si>
  <si>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</si>
  <si>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</si>
  <si>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</si>
  <si>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</si>
  <si>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</si>
  <si>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</si>
  <si>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</si>
  <si>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</si>
  <si>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</si>
  <si>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</si>
  <si>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</si>
  <si>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</si>
  <si>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</si>
  <si>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</si>
  <si>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</si>
  <si>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</si>
  <si>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</si>
  <si>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</si>
  <si>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</si>
  <si>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</si>
  <si>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</si>
  <si>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</si>
  <si>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</si>
  <si>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</si>
  <si>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</si>
  <si>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</si>
  <si>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</si>
  <si>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</si>
  <si>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</si>
  <si>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</si>
  <si>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</si>
  <si>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</si>
  <si>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</si>
  <si>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</si>
  <si>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</si>
  <si>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</si>
  <si>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</si>
  <si>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</si>
  <si>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</si>
  <si>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</si>
  <si>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</si>
  <si>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</si>
  <si>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</si>
  <si>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</si>
  <si>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</si>
  <si>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</si>
  <si>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</si>
  <si>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</si>
  <si>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</si>
  <si>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</si>
  <si>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</si>
  <si>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</si>
  <si>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</si>
  <si>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</si>
  <si>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</si>
  <si>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</si>
  <si>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</si>
  <si>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</si>
  <si>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</si>
  <si>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</si>
  <si>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</si>
  <si>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</si>
  <si>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</si>
  <si>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</si>
  <si>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</si>
  <si>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</si>
  <si>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</si>
  <si>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</si>
  <si>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</si>
  <si>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</si>
  <si>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</si>
  <si>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</si>
  <si>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</si>
  <si>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</si>
  <si>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</si>
  <si>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</si>
  <si>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</si>
  <si>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</si>
  <si>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</si>
  <si>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</si>
  <si>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</si>
  <si>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</si>
  <si>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</si>
  <si>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</si>
  <si>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</si>
  <si>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</si>
  <si>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</si>
  <si>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</si>
  <si>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</si>
  <si>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</si>
  <si>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</si>
  <si>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</si>
  <si>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</si>
  <si>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</si>
  <si>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</si>
  <si>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</si>
  <si>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</si>
  <si>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</si>
  <si>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</si>
  <si>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</si>
  <si>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</si>
  <si>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</si>
  <si>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</si>
  <si>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</si>
  <si>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</si>
  <si>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</si>
  <si>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</si>
  <si>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</si>
  <si>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</si>
  <si>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</si>
  <si>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</si>
  <si>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</si>
  <si>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</si>
  <si>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</si>
  <si>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</si>
  <si>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</si>
  <si>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</si>
  <si>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</si>
  <si>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</si>
  <si>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</si>
  <si>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</si>
  <si>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</si>
  <si>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</si>
  <si>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</si>
  <si>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</si>
  <si>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</si>
  <si>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</si>
  <si>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</si>
  <si>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</si>
  <si>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</si>
  <si>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</si>
  <si>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</si>
  <si>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</si>
  <si>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</si>
  <si>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</si>
  <si>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</si>
  <si>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</si>
  <si>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</si>
  <si>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</si>
  <si>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</si>
  <si>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</si>
  <si>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</si>
  <si>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</si>
  <si>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</si>
  <si>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</si>
  <si>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</si>
  <si>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</si>
  <si>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</si>
  <si>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</si>
  <si>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</si>
  <si>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</si>
  <si>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</si>
  <si>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</si>
  <si>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</si>
  <si>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</si>
  <si>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</si>
  <si>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</si>
  <si>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</si>
  <si>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</si>
  <si>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</si>
  <si>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</si>
  <si>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</si>
  <si>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</si>
  <si>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</si>
  <si>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</si>
  <si>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</si>
  <si>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</si>
  <si>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</si>
  <si>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</si>
  <si>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</si>
  <si>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</si>
  <si>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</si>
  <si>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</si>
  <si>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</si>
  <si>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</si>
  <si>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</si>
  <si>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</si>
  <si>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</si>
  <si>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</si>
  <si>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</si>
  <si>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</si>
  <si>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</si>
  <si>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</si>
  <si>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</si>
  <si>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</si>
  <si>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</si>
  <si>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</si>
  <si>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</si>
  <si>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</si>
  <si>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</si>
  <si>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</si>
  <si>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</si>
  <si>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</si>
  <si>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</si>
  <si>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</si>
  <si>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</si>
  <si>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</si>
  <si>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</si>
  <si>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</si>
  <si>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</si>
  <si>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</si>
  <si>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</si>
  <si>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</si>
  <si>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</si>
  <si>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</si>
  <si>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</si>
  <si>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</si>
  <si>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</si>
  <si>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</si>
  <si>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</si>
  <si>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</si>
  <si>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</si>
  <si>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</si>
  <si>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</si>
  <si>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</si>
  <si>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</si>
  <si>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</si>
  <si>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</si>
  <si>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</si>
  <si>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</si>
  <si>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</si>
  <si>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</si>
  <si>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</si>
  <si>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</si>
  <si>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</si>
  <si>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</si>
  <si>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</si>
  <si>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</si>
  <si>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</si>
  <si>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</si>
  <si>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</si>
  <si>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</si>
  <si>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</si>
  <si>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</si>
  <si>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</si>
  <si>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</si>
  <si>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</si>
  <si>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</si>
  <si>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</si>
  <si>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</si>
  <si>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</si>
  <si>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</si>
  <si>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</si>
  <si>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</si>
  <si>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</si>
  <si>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</si>
  <si>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</si>
  <si>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</si>
  <si>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</si>
  <si>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</si>
  <si>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</si>
  <si>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</si>
  <si>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</si>
  <si>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</si>
  <si>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</si>
  <si>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</si>
  <si>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</si>
  <si>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</si>
  <si>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</si>
  <si>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</si>
  <si>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</si>
  <si>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</si>
  <si>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</si>
  <si>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</si>
  <si>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</si>
  <si>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</si>
  <si>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</si>
  <si>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</si>
  <si>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</si>
  <si>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</si>
  <si>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</si>
  <si>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</si>
  <si>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</si>
  <si>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</si>
  <si>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</si>
  <si>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</si>
  <si>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</si>
  <si>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</si>
  <si>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</si>
  <si>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</si>
  <si>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</si>
  <si>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</si>
  <si>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</si>
  <si>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</si>
  <si>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</si>
  <si>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</si>
  <si>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</si>
  <si>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</si>
  <si>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</si>
  <si>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</si>
  <si>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</si>
  <si>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</si>
  <si>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</si>
  <si>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</si>
  <si>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</si>
  <si>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</si>
  <si>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</si>
  <si>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</si>
  <si>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</si>
  <si>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</si>
  <si>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</si>
  <si>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</si>
  <si>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</si>
  <si>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</si>
  <si>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</si>
  <si>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</si>
  <si>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</si>
  <si>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</si>
  <si>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</si>
  <si>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</si>
  <si>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</si>
  <si>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</si>
  <si>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</si>
  <si>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</si>
  <si>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</si>
  <si>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</si>
  <si>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</si>
  <si>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</si>
  <si>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</si>
  <si>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</si>
  <si>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</si>
  <si>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</si>
  <si>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</si>
  <si>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</si>
  <si>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</si>
  <si>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</si>
  <si>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</si>
  <si>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</si>
  <si>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</si>
  <si>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</si>
  <si>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</si>
  <si>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</si>
  <si>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</si>
  <si>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</si>
  <si>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</si>
  <si>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</si>
  <si>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</si>
  <si>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</si>
  <si>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</si>
  <si>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</si>
  <si>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</si>
  <si>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</si>
  <si>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</si>
  <si>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</si>
  <si>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</si>
  <si>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</si>
  <si>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</si>
  <si>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</si>
  <si>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</si>
  <si>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</si>
  <si>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</si>
  <si>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</si>
  <si>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</si>
  <si>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</si>
  <si>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</si>
  <si>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</si>
  <si>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</si>
  <si>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</si>
  <si>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</si>
  <si>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</si>
  <si>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</si>
  <si>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</si>
  <si>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</si>
  <si>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</si>
  <si>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</si>
  <si>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</si>
  <si>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</si>
  <si>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</si>
  <si>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</si>
  <si>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</si>
  <si>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</si>
  <si>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</si>
  <si>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</si>
  <si>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</si>
  <si>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</si>
  <si>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</si>
  <si>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</si>
  <si>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</si>
  <si>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</si>
  <si>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</si>
  <si>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</si>
  <si>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</si>
  <si>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</si>
  <si>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</si>
  <si>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</si>
  <si>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</si>
  <si>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</si>
  <si>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</si>
  <si>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</si>
  <si>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</si>
  <si>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</si>
  <si>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</si>
  <si>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</si>
  <si>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</si>
  <si>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</si>
  <si>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</si>
  <si>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</si>
  <si>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</si>
  <si>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</si>
  <si>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</si>
  <si>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</si>
  <si>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</si>
  <si>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</si>
  <si>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</si>
  <si>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</si>
  <si>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</si>
  <si>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</si>
  <si>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</si>
  <si>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</si>
  <si>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</si>
  <si>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</si>
  <si>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</si>
  <si>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</si>
  <si>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</si>
  <si>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</si>
  <si>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</si>
  <si>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</si>
  <si>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</si>
  <si>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</si>
  <si>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</si>
  <si>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</si>
  <si>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</si>
  <si>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</si>
  <si>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</si>
  <si>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</si>
  <si>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</si>
  <si>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</si>
  <si>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</si>
  <si>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</si>
  <si>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</si>
  <si>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</si>
  <si>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</si>
  <si>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</si>
  <si>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</si>
  <si>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</si>
  <si>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</si>
  <si>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</si>
  <si>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</si>
  <si>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</si>
  <si>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</si>
  <si>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</si>
  <si>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</si>
  <si>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</si>
  <si>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</si>
  <si>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</si>
  <si>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</si>
  <si>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</si>
  <si>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</si>
  <si>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</si>
  <si>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</si>
  <si>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</si>
  <si>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</si>
  <si>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</si>
  <si>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</si>
  <si>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</si>
  <si>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</si>
  <si>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</si>
  <si>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</si>
  <si>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</si>
  <si>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</si>
  <si>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</si>
  <si>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</si>
  <si>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</si>
  <si>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</si>
  <si>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</si>
  <si>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</si>
  <si>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</si>
  <si>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</si>
  <si>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</si>
  <si>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</si>
  <si>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</si>
  <si>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</si>
  <si>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</si>
  <si>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</si>
  <si>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</si>
  <si>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</si>
  <si>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</si>
  <si>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</si>
  <si>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</si>
  <si>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</si>
  <si>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</si>
  <si>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</si>
  <si>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</si>
  <si>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</si>
  <si>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</si>
  <si>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</si>
  <si>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</si>
  <si>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</si>
  <si>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</si>
  <si>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</si>
  <si>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</si>
  <si>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</si>
  <si>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</si>
  <si>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</si>
  <si>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</si>
  <si>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</si>
  <si>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</si>
  <si>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</si>
  <si>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</si>
  <si>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</si>
  <si>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</si>
  <si>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</si>
  <si>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</si>
  <si>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</si>
  <si>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</si>
  <si>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</si>
  <si>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</si>
  <si>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</si>
  <si>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</si>
  <si>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</si>
  <si>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</si>
  <si>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</si>
  <si>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</si>
  <si>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</si>
  <si>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</si>
  <si>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</si>
  <si>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</si>
  <si>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</si>
  <si>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</si>
  <si>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</si>
  <si>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</si>
  <si>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</si>
  <si>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</si>
  <si>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</si>
  <si>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</si>
  <si>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</si>
  <si>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</si>
  <si>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</si>
  <si>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</si>
  <si>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</si>
  <si>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</si>
  <si>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</si>
  <si>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</si>
  <si>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</si>
  <si>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</si>
  <si>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</si>
  <si>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</si>
  <si>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</si>
  <si>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</si>
  <si>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</si>
  <si>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</si>
  <si>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</si>
  <si>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</si>
  <si>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</si>
  <si>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</si>
  <si>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</si>
  <si>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</si>
  <si>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</si>
  <si>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</si>
  <si>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</si>
  <si>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</si>
  <si>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</si>
  <si>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</si>
  <si>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</si>
  <si>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</si>
  <si>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</si>
  <si>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</si>
  <si>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</si>
  <si>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</si>
  <si>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</si>
  <si>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</si>
  <si>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</si>
  <si>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</si>
  <si>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</si>
  <si>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</si>
  <si>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</si>
  <si>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</si>
  <si>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</si>
  <si>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</si>
  <si>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</si>
  <si>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</si>
  <si>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</si>
  <si>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</si>
  <si>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</si>
  <si>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</si>
  <si>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</si>
  <si>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</si>
  <si>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</si>
  <si>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</si>
  <si>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</si>
  <si>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</si>
  <si>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</si>
  <si>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</si>
  <si>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</si>
  <si>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</si>
  <si>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</si>
  <si>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</si>
  <si>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</si>
  <si>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</si>
  <si>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</si>
  <si>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</si>
  <si>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</si>
  <si>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</si>
  <si>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</si>
  <si>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</si>
  <si>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</si>
  <si>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</si>
  <si>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</si>
  <si>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</si>
  <si>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</si>
  <si>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</si>
  <si>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</si>
  <si>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</si>
  <si>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</si>
  <si>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</si>
  <si>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</si>
  <si>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</si>
  <si>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</si>
  <si>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</si>
  <si>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</si>
  <si>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</si>
  <si>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</si>
  <si>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</si>
  <si>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</si>
  <si>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</si>
  <si>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</si>
  <si>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</si>
  <si>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</si>
  <si>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</si>
  <si>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</si>
  <si>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</si>
  <si>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</si>
  <si>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</si>
  <si>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</si>
  <si>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</si>
  <si>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</si>
  <si>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</si>
  <si>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</si>
  <si>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</si>
  <si>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</si>
  <si>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</si>
  <si>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</si>
  <si>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</si>
  <si>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</si>
  <si>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</si>
  <si>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</si>
  <si>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</si>
  <si>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</si>
  <si>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</si>
  <si>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</si>
  <si>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</si>
  <si>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</si>
  <si>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</si>
  <si>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</si>
  <si>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</si>
  <si>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</si>
  <si>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</si>
  <si>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</si>
  <si>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</si>
  <si>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</si>
  <si>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</si>
  <si>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</si>
  <si>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</si>
  <si>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</si>
  <si>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</si>
  <si>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</si>
  <si>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</si>
  <si>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</si>
  <si>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</si>
  <si>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</si>
  <si>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</si>
  <si>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</si>
  <si>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</si>
  <si>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</si>
  <si>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</si>
  <si>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</si>
  <si>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</si>
  <si>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</si>
  <si>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</si>
  <si>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</si>
  <si>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</si>
  <si>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</si>
  <si>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</si>
  <si>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</si>
  <si>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</si>
  <si>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</si>
  <si>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</si>
  <si>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</si>
  <si>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</si>
  <si>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</si>
  <si>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</si>
  <si>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</si>
  <si>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</si>
  <si>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</si>
  <si>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</si>
  <si>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</si>
  <si>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</si>
  <si>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</si>
  <si>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</si>
  <si>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</si>
  <si>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</si>
  <si>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</si>
  <si>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</si>
  <si>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</si>
  <si>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</si>
  <si>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</si>
  <si>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</si>
  <si>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</si>
  <si>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</si>
  <si>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</si>
  <si>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</si>
  <si>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</si>
  <si>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</si>
  <si>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</si>
  <si>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</si>
  <si>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</si>
  <si>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</si>
  <si>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</si>
  <si>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</si>
  <si>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</si>
  <si>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</si>
  <si>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</si>
  <si>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</si>
  <si>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</si>
  <si>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</si>
  <si>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</si>
  <si>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</si>
  <si>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</si>
  <si>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</si>
  <si>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</si>
  <si>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</si>
  <si>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</si>
  <si>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</si>
  <si>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</si>
  <si>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</si>
  <si>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</si>
  <si>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</si>
  <si>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</si>
  <si>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</si>
  <si>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</si>
  <si>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</si>
  <si>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</si>
  <si>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</si>
  <si>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</si>
  <si>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</si>
  <si>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</si>
  <si>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</si>
  <si>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</si>
  <si>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</si>
  <si>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</si>
  <si>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</si>
  <si>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</si>
  <si>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</si>
  <si>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</si>
  <si>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</si>
  <si>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</si>
  <si>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</si>
  <si>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</si>
  <si>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</si>
  <si>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</si>
  <si>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</si>
  <si>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</si>
  <si>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</si>
  <si>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</si>
  <si>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</si>
  <si>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</si>
  <si>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</si>
  <si>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</si>
  <si>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</si>
  <si>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</si>
  <si>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</si>
  <si>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</si>
  <si>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</si>
  <si>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</si>
  <si>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</si>
  <si>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</si>
  <si>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</si>
  <si>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</si>
  <si>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</si>
  <si>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</si>
  <si>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</si>
  <si>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</si>
  <si>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</si>
  <si>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</si>
  <si>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</si>
  <si>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</si>
  <si>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</si>
  <si>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</si>
  <si>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</si>
  <si>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</si>
  <si>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</si>
  <si>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</si>
  <si>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</si>
  <si>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</si>
  <si>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</si>
  <si>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</si>
  <si>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</si>
  <si>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</si>
  <si>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</si>
  <si>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</si>
  <si>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</si>
  <si>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</si>
  <si>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</si>
  <si>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</si>
  <si>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</si>
  <si>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</si>
  <si>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</si>
  <si>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</si>
  <si>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</si>
  <si>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</si>
  <si>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</si>
  <si>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</si>
  <si>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</si>
  <si>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</si>
  <si>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</si>
  <si>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</si>
  <si>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</si>
  <si>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</si>
  <si>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</si>
  <si>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</si>
  <si>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</si>
  <si>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</si>
  <si>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</si>
  <si>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</si>
  <si>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</si>
  <si>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</si>
  <si>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</si>
  <si>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</si>
  <si>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</si>
  <si>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</si>
  <si>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</si>
  <si>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</si>
  <si>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</si>
  <si>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</si>
  <si>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</si>
  <si>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</si>
  <si>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</si>
  <si>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</si>
  <si>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</si>
  <si>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</si>
  <si>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</si>
  <si>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</si>
  <si>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</si>
  <si>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</si>
  <si>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</si>
  <si>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</si>
  <si>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</si>
  <si>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</si>
  <si>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</si>
  <si>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</si>
  <si>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</si>
  <si>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</si>
  <si>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</si>
  <si>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</si>
  <si>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</si>
  <si>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</si>
  <si>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</si>
  <si>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</si>
  <si>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</si>
  <si>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</si>
  <si>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</si>
  <si>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</si>
  <si>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</si>
  <si>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</si>
  <si>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</si>
  <si>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</si>
  <si>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</si>
  <si>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</si>
  <si>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</si>
  <si>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</si>
  <si>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</si>
  <si>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</si>
  <si>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</si>
  <si>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</si>
  <si>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</si>
  <si>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</si>
  <si>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</si>
  <si>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</si>
  <si>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</si>
  <si>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</si>
  <si>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</si>
  <si>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</si>
  <si>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</si>
  <si>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</si>
  <si>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</si>
  <si>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</si>
  <si>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</si>
  <si>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</si>
  <si>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</si>
  <si>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</si>
  <si>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</si>
  <si>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</si>
  <si>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</si>
  <si>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</si>
  <si>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</si>
  <si>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</si>
  <si>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</si>
  <si>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</si>
  <si>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</si>
  <si>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</si>
  <si>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</si>
  <si>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</si>
  <si>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</si>
  <si>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</si>
  <si>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</si>
  <si>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</si>
  <si>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</si>
  <si>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</si>
  <si>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</si>
  <si>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</si>
  <si>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</si>
  <si>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</si>
  <si>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</si>
  <si>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</si>
  <si>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</si>
  <si>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</si>
  <si>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</si>
  <si>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</si>
  <si>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</si>
  <si>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</si>
  <si>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</si>
  <si>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</si>
  <si>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</si>
  <si>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</si>
  <si>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</si>
  <si>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</si>
  <si>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</si>
  <si>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</si>
  <si>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</si>
  <si>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</si>
  <si>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</si>
  <si>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</si>
  <si>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</si>
  <si>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</si>
  <si>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</si>
  <si>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</si>
  <si>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</si>
  <si>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</si>
  <si>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</si>
  <si>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</si>
  <si>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</si>
  <si>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</si>
  <si>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</si>
  <si>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</si>
  <si>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</si>
  <si>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</si>
  <si>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</si>
  <si>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</si>
  <si>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</si>
  <si>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</si>
  <si>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</si>
  <si>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</si>
  <si>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</si>
  <si>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</si>
  <si>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</si>
  <si>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</si>
  <si>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</si>
  <si>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</si>
  <si>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</si>
  <si>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</si>
  <si>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</si>
  <si>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</si>
  <si>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</si>
  <si>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</si>
  <si>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</si>
  <si>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</si>
  <si>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</si>
  <si>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</si>
  <si>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</si>
  <si>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</si>
  <si>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</si>
  <si>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</si>
  <si>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</si>
  <si>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</si>
  <si>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</si>
  <si>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</si>
  <si>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</si>
  <si>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</si>
  <si>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</si>
  <si>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</si>
  <si>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</si>
  <si>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</si>
  <si>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</si>
  <si>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</si>
  <si>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</si>
  <si>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</si>
  <si>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</si>
  <si>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</si>
  <si>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</si>
  <si>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</si>
  <si>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</si>
  <si>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</si>
  <si>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</si>
  <si>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</si>
  <si>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</si>
  <si>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</si>
  <si>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</si>
  <si>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</si>
  <si>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</si>
  <si>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</si>
  <si>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</si>
  <si>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</si>
  <si>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</si>
  <si>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</si>
  <si>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</si>
  <si>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</si>
  <si>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</si>
  <si>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</si>
  <si>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</si>
  <si>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</si>
  <si>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</si>
  <si>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</si>
  <si>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</si>
  <si>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</si>
  <si>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</si>
  <si>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</si>
  <si>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</si>
  <si>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</si>
  <si>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</si>
  <si>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</si>
  <si>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</si>
  <si>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</si>
  <si>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</si>
  <si>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</si>
  <si>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</si>
  <si>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</si>
  <si>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</si>
  <si>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</si>
  <si>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</si>
  <si>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</si>
  <si>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</si>
  <si>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</si>
  <si>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</si>
  <si>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</si>
  <si>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</si>
  <si>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</si>
  <si>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</si>
  <si>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</si>
  <si>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</si>
  <si>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</si>
  <si>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</si>
  <si>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</si>
  <si>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</si>
  <si>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</si>
  <si>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</si>
  <si>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</si>
  <si>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</si>
  <si>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</si>
  <si>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</si>
  <si>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</si>
  <si>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</si>
  <si>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</si>
  <si>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</si>
  <si>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</si>
  <si>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</si>
  <si>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</si>
  <si>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</si>
  <si>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</si>
  <si>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</si>
  <si>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</si>
  <si>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</si>
  <si>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</si>
  <si>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</si>
  <si>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</si>
  <si>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</si>
  <si>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</si>
  <si>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</si>
  <si>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</si>
  <si>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</si>
  <si>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</si>
  <si>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</si>
  <si>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</si>
  <si>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</si>
  <si>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</si>
  <si>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</si>
  <si>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</si>
  <si>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</si>
  <si>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</si>
  <si>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</si>
  <si>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</si>
  <si>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</si>
  <si>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</si>
  <si>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</si>
  <si>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</si>
  <si>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</si>
  <si>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</si>
  <si>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</si>
  <si>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</si>
  <si>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</si>
  <si>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</si>
  <si>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</si>
  <si>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</si>
  <si>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</si>
  <si>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</si>
  <si>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</si>
  <si>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</si>
  <si>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</si>
  <si>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</si>
  <si>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</si>
  <si>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</si>
  <si>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</si>
  <si>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</si>
  <si>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</si>
  <si>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</si>
  <si>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</si>
  <si>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</si>
  <si>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</si>
  <si>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</si>
  <si>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</si>
  <si>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</si>
  <si>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</si>
  <si>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</si>
  <si>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</si>
  <si>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</si>
  <si>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</si>
  <si>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</si>
  <si>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</si>
  <si>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</si>
  <si>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</si>
  <si>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</si>
  <si>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</si>
  <si>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</si>
  <si>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</si>
  <si>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</si>
  <si>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</si>
  <si>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</si>
  <si>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</si>
  <si>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</si>
  <si>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</si>
  <si>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</si>
  <si>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</si>
  <si>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</si>
  <si>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</si>
  <si>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</si>
  <si>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</si>
  <si>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</si>
  <si>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</si>
  <si>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</si>
  <si>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</si>
  <si>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</si>
  <si>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</si>
  <si>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</si>
  <si>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</si>
  <si>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</si>
  <si>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</si>
  <si>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</si>
  <si>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</si>
  <si>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</si>
  <si>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</si>
  <si>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</si>
  <si>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</si>
  <si>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</si>
  <si>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</si>
  <si>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</si>
  <si>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</si>
  <si>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</si>
  <si>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</si>
  <si>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</si>
  <si>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</si>
  <si>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</si>
  <si>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</si>
  <si>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</si>
  <si>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</si>
  <si>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</si>
  <si>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</si>
  <si>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</si>
  <si>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</si>
  <si>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</si>
  <si>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</si>
  <si>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</si>
  <si>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</si>
  <si>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</si>
  <si>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</si>
  <si>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</si>
  <si>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</si>
  <si>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</si>
  <si>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</si>
  <si>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</si>
  <si>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</si>
  <si>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</si>
  <si>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</si>
  <si>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</si>
  <si>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</si>
  <si>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</si>
  <si>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</si>
  <si>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</si>
  <si>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</si>
  <si>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</si>
  <si>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</si>
  <si>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</si>
  <si>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</si>
  <si>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</si>
  <si>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</si>
  <si>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</si>
  <si>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</si>
  <si>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</si>
  <si>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</si>
  <si>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</si>
  <si>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</si>
  <si>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</si>
  <si>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</si>
  <si>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</si>
  <si>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</si>
  <si>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</si>
  <si>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</si>
  <si>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</si>
  <si>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</si>
  <si>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</si>
  <si>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</si>
  <si>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</si>
  <si>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</si>
  <si>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</si>
  <si>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</si>
  <si>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</si>
  <si>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</si>
  <si>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</si>
  <si>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</si>
  <si>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</si>
  <si>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</si>
  <si>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</si>
  <si>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</si>
  <si>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</si>
  <si>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</si>
  <si>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</si>
  <si>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</si>
  <si>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</si>
  <si>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</si>
  <si>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</si>
  <si>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</si>
  <si>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</si>
  <si>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</si>
  <si>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</si>
  <si>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</si>
  <si>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</si>
  <si>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</si>
  <si>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</si>
  <si>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</si>
  <si>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</si>
  <si>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</si>
  <si>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</si>
  <si>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</si>
  <si>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</si>
  <si>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</si>
  <si>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</si>
  <si>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</si>
  <si>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</si>
  <si>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</si>
  <si>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</si>
  <si>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</si>
  <si>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</si>
  <si>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</si>
  <si>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</si>
  <si>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</si>
  <si>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</si>
  <si>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</si>
  <si>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</si>
  <si>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</si>
  <si>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</si>
  <si>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</si>
  <si>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</si>
  <si>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</si>
  <si>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</si>
  <si>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</si>
  <si>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</si>
  <si>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</si>
  <si>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</si>
  <si>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</si>
  <si>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</si>
  <si>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</si>
  <si>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</si>
  <si>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</si>
  <si>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</si>
  <si>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</si>
  <si>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</si>
  <si>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</si>
  <si>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</si>
  <si>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</si>
  <si>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</si>
  <si>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</si>
  <si>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</si>
  <si>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</si>
  <si>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</si>
  <si>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</si>
  <si>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</si>
  <si>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</si>
  <si>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</si>
  <si>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</si>
  <si>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</si>
  <si>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</si>
  <si>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</si>
  <si>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</si>
  <si>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</si>
  <si>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</si>
  <si>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</si>
  <si>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</si>
  <si>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</si>
  <si>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</si>
  <si>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</si>
  <si>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</si>
  <si>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</si>
  <si>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</si>
  <si>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</si>
  <si>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</si>
  <si>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</si>
  <si>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</si>
  <si>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</si>
  <si>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</si>
  <si>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</si>
  <si>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</si>
  <si>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</si>
  <si>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</si>
  <si>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</si>
  <si>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</si>
  <si>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</si>
  <si>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</si>
  <si>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</si>
  <si>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</si>
  <si>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</si>
  <si>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</si>
  <si>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</si>
  <si>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</si>
  <si>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</si>
  <si>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</si>
  <si>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</si>
  <si>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</si>
  <si>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</si>
  <si>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</si>
  <si>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</si>
  <si>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</si>
  <si>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</si>
  <si>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</si>
  <si>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</si>
  <si>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</si>
  <si>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</si>
  <si>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</si>
  <si>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</si>
  <si>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</si>
  <si>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</si>
  <si>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</si>
  <si>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</si>
  <si>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</si>
  <si>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</si>
  <si>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</si>
  <si>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</si>
  <si>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</si>
  <si>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</si>
  <si>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</si>
  <si>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</si>
  <si>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</si>
  <si>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</si>
  <si>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</si>
  <si>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</si>
  <si>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</si>
  <si>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</si>
  <si>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</si>
  <si>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</si>
  <si>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</si>
  <si>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</si>
  <si>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</si>
  <si>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</si>
  <si>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</si>
  <si>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</si>
  <si>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</si>
  <si>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</si>
  <si>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</si>
  <si>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</si>
  <si>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</si>
  <si>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</si>
  <si>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</si>
  <si>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</si>
  <si>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</si>
  <si>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</si>
  <si>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</si>
  <si>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</si>
  <si>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</si>
  <si>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</si>
  <si>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</si>
  <si>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</si>
  <si>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</si>
  <si>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</si>
  <si>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</si>
  <si>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</si>
  <si>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</si>
  <si>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</si>
  <si>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</si>
  <si>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</si>
  <si>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</si>
  <si>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</si>
  <si>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</si>
  <si>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</si>
  <si>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</si>
  <si>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</si>
  <si>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</si>
  <si>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</si>
  <si>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</si>
  <si>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</si>
  <si>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</si>
  <si>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</si>
  <si>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</si>
  <si>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</si>
  <si>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</si>
  <si>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</si>
  <si>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</si>
  <si>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</si>
  <si>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</si>
  <si>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</si>
  <si>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</si>
  <si>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</si>
  <si>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</si>
  <si>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</si>
  <si>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</si>
  <si>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</si>
  <si>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</si>
  <si>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</si>
  <si>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</si>
  <si>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</si>
  <si>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</si>
  <si>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</si>
  <si>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</si>
  <si>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</si>
  <si>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</si>
  <si>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</si>
  <si>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</si>
  <si>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</si>
  <si>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</si>
  <si>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</si>
  <si>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</si>
  <si>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</si>
  <si>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</si>
  <si>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</si>
  <si>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</si>
  <si>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</si>
  <si>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</si>
  <si>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</si>
  <si>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</si>
  <si>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</si>
  <si>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</si>
  <si>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</si>
  <si>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</si>
  <si>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</si>
  <si>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</si>
  <si>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</si>
  <si>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</si>
  <si>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</si>
  <si>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</si>
  <si>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</si>
  <si>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</si>
  <si>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</si>
  <si>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</si>
  <si>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</si>
  <si>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</si>
  <si>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</si>
  <si>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</si>
  <si>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</si>
  <si>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</si>
  <si>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</si>
  <si>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</si>
  <si>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</si>
  <si>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</si>
  <si>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</si>
  <si>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</si>
  <si>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</si>
  <si>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</si>
  <si>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</si>
  <si>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</si>
  <si>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</si>
  <si>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</si>
  <si>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</si>
  <si>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</si>
  <si>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</si>
  <si>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</si>
  <si>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</si>
  <si>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</si>
  <si>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</si>
  <si>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</si>
  <si>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</si>
  <si>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</si>
  <si>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</si>
  <si>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</si>
  <si>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</si>
  <si>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</si>
  <si>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</si>
  <si>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</si>
  <si>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</si>
  <si>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</si>
  <si>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</si>
  <si>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</si>
  <si>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</si>
  <si>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</si>
  <si>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</si>
  <si>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</si>
  <si>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</si>
  <si>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</si>
  <si>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</si>
  <si>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</si>
  <si>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</si>
  <si>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</si>
  <si>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</si>
  <si>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</si>
  <si>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</si>
  <si>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</si>
  <si>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</si>
  <si>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</si>
  <si>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</si>
  <si>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</si>
  <si>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</si>
  <si>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</si>
  <si>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</si>
  <si>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</si>
  <si>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</si>
  <si>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</si>
  <si>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</si>
  <si>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</si>
  <si>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</si>
  <si>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</si>
  <si>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</si>
  <si>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</si>
  <si>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</si>
  <si>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</si>
  <si>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</si>
  <si>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</si>
  <si>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</si>
  <si>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</si>
  <si>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</si>
  <si>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</si>
  <si>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</si>
  <si>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</si>
  <si>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</si>
  <si>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</si>
  <si>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</si>
  <si>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</si>
  <si>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</si>
  <si>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</si>
  <si>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</si>
  <si>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</si>
  <si>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</si>
  <si>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</si>
  <si>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</si>
  <si>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</si>
  <si>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</si>
  <si>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</si>
  <si>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</si>
  <si>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</si>
  <si>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</si>
  <si>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</si>
  <si>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</si>
  <si>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</si>
  <si>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</si>
  <si>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</si>
  <si>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</si>
  <si>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</si>
  <si>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</si>
  <si>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</si>
  <si>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</si>
  <si>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</si>
  <si>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</si>
  <si>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</si>
  <si>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</si>
  <si>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</si>
  <si>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</si>
  <si>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</si>
  <si>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</si>
  <si>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</si>
  <si>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</si>
  <si>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</si>
  <si>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</si>
  <si>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</si>
  <si>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</si>
  <si>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</si>
  <si>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</si>
  <si>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</si>
  <si>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</si>
  <si>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</si>
  <si>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</si>
  <si>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</si>
  <si>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</si>
  <si>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</si>
  <si>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</si>
  <si>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</si>
  <si>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</si>
  <si>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</si>
  <si>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</si>
  <si>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</si>
  <si>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</si>
  <si>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</si>
  <si>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</si>
  <si>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</si>
  <si>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</si>
  <si>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</si>
  <si>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</si>
  <si>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</si>
  <si>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</si>
  <si>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</si>
  <si>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</si>
  <si>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</si>
  <si>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</si>
  <si>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</si>
  <si>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</si>
  <si>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</si>
  <si>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</si>
  <si>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</si>
  <si>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</si>
  <si>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</si>
  <si>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</si>
  <si>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</si>
  <si>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</si>
  <si>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</si>
  <si>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</si>
  <si>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</si>
  <si>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</si>
  <si>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</si>
  <si>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</si>
  <si>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</si>
  <si>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</si>
  <si>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</si>
  <si>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</si>
  <si>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</si>
  <si>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</si>
  <si>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</si>
  <si>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</si>
  <si>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</si>
  <si>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</si>
  <si>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</si>
  <si>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</si>
  <si>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</si>
  <si>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</si>
  <si>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</si>
  <si>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</si>
  <si>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</si>
  <si>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</si>
  <si>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</si>
  <si>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</si>
  <si>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</si>
  <si>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</si>
  <si>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</si>
  <si>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</si>
  <si>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</si>
  <si>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</si>
  <si>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</si>
  <si>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</si>
  <si>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</si>
  <si>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</si>
  <si>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</si>
  <si>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</si>
  <si>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</si>
  <si>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</si>
  <si>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</si>
  <si>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</si>
  <si>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</si>
  <si>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</si>
  <si>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</si>
  <si>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</si>
  <si>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</si>
  <si>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</si>
  <si>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</si>
  <si>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</si>
  <si>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</si>
  <si>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</si>
  <si>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</si>
  <si>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</si>
  <si>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</si>
  <si>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</si>
  <si>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</si>
  <si>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</si>
  <si>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</si>
  <si>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</si>
  <si>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</si>
  <si>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</si>
  <si>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</si>
  <si>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</si>
  <si>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</si>
  <si>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</si>
  <si>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</si>
  <si>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</si>
  <si>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</si>
  <si>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</si>
  <si>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</si>
  <si>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</si>
  <si>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</si>
  <si>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</si>
  <si>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</si>
  <si>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</si>
  <si>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</si>
  <si>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</si>
  <si>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</si>
  <si>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</si>
  <si>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</si>
  <si>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</si>
  <si>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</si>
  <si>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</si>
  <si>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</si>
  <si>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</si>
  <si>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</si>
  <si>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</si>
  <si>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</si>
  <si>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</si>
  <si>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</si>
  <si>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</si>
  <si>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</si>
  <si>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</si>
  <si>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</si>
  <si>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</si>
  <si>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</si>
  <si>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</si>
  <si>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</si>
  <si>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</si>
  <si>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</si>
  <si>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</si>
  <si>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</si>
  <si>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</si>
  <si>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</si>
  <si>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</si>
  <si>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</si>
  <si>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</si>
  <si>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</si>
  <si>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</si>
  <si>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</si>
  <si>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</si>
  <si>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</si>
  <si>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</si>
  <si>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</si>
  <si>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</si>
  <si>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</si>
  <si>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</si>
  <si>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</si>
  <si>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</si>
  <si>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</si>
  <si>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</si>
  <si>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</si>
  <si>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</si>
  <si>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</si>
  <si>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</si>
  <si>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</si>
  <si>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</si>
  <si>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</si>
  <si>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</si>
  <si>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</si>
  <si>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</si>
  <si>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</si>
  <si>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</si>
  <si>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</si>
  <si>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</si>
  <si>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</si>
  <si>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</si>
  <si>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</si>
  <si>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</si>
  <si>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</si>
  <si>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</si>
  <si>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</si>
  <si>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</si>
  <si>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</si>
  <si>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</si>
  <si>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</si>
  <si>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</si>
  <si>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</si>
  <si>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</si>
  <si>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</si>
  <si>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</si>
  <si>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</si>
  <si>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</si>
  <si>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</si>
  <si>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</si>
  <si>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</si>
  <si>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</si>
  <si>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</si>
  <si>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</si>
  <si>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</si>
  <si>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</si>
  <si>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</si>
  <si>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</si>
  <si>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</si>
  <si>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</si>
  <si>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</si>
  <si>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</si>
  <si>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</si>
  <si>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</si>
  <si>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</si>
  <si>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</si>
  <si>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</si>
  <si>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</si>
  <si>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</si>
  <si>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</si>
  <si>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</si>
  <si>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</si>
  <si>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</si>
  <si>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</si>
  <si>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</si>
  <si>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</si>
  <si>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</si>
  <si>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</si>
  <si>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</si>
  <si>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</si>
  <si>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</si>
  <si>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</si>
  <si>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</si>
  <si>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</si>
  <si>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</si>
  <si>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</si>
  <si>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</si>
  <si>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</si>
  <si>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</si>
  <si>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</si>
  <si>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</si>
  <si>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</si>
  <si>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</si>
  <si>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</si>
  <si>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</si>
  <si>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</si>
  <si>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</si>
  <si>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</si>
  <si>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</si>
  <si>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</si>
  <si>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</si>
  <si>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</si>
  <si>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</si>
  <si>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</si>
  <si>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</si>
  <si>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</si>
  <si>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</si>
  <si>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</si>
  <si>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</si>
  <si>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</si>
  <si>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</si>
  <si>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</si>
  <si>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</si>
  <si>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</si>
  <si>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</si>
  <si>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</si>
  <si>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</si>
  <si>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</si>
  <si>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</si>
  <si>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</si>
  <si>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</si>
  <si>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</si>
  <si>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</si>
  <si>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</si>
  <si>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</si>
  <si>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</si>
  <si>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</si>
  <si>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</si>
  <si>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</si>
  <si>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</si>
  <si>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</si>
  <si>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</si>
  <si>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</si>
  <si>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</si>
  <si>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</si>
  <si>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</si>
  <si>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</si>
  <si>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</si>
  <si>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</si>
  <si>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</si>
  <si>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</si>
  <si>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</si>
  <si>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</si>
  <si>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</si>
  <si>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</si>
  <si>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</si>
  <si>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</si>
  <si>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</si>
  <si>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</si>
  <si>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</si>
  <si>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</si>
  <si>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</si>
  <si>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</si>
  <si>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</si>
  <si>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</si>
  <si>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</si>
  <si>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</si>
  <si>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</si>
  <si>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</si>
  <si>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</si>
  <si>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</si>
  <si>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</si>
  <si>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</si>
  <si>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</si>
  <si>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</si>
  <si>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</si>
  <si>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</si>
  <si>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</si>
  <si>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</si>
  <si>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</si>
  <si>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</si>
  <si>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</si>
  <si>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</si>
  <si>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</si>
  <si>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</si>
  <si>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</si>
  <si>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</si>
  <si>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</si>
  <si>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</si>
  <si>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</si>
  <si>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</si>
  <si>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</si>
  <si>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</si>
  <si>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</si>
  <si>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</si>
  <si>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</si>
  <si>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</si>
  <si>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</si>
  <si>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</si>
  <si>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</si>
  <si>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</si>
  <si>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</si>
  <si>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</si>
  <si>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</si>
  <si>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</si>
  <si>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</si>
  <si>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</si>
  <si>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</si>
  <si>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</si>
  <si>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</si>
  <si>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</si>
  <si>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</si>
  <si>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</si>
  <si>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</si>
  <si>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</si>
  <si>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</si>
  <si>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</si>
  <si>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</si>
  <si>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</si>
  <si>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</si>
  <si>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</si>
  <si>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</si>
  <si>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</si>
  <si>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</si>
  <si>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</si>
  <si>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</si>
  <si>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</si>
  <si>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</si>
  <si>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</si>
  <si>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</si>
  <si>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</si>
  <si>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</si>
  <si>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</si>
  <si>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</si>
  <si>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</si>
  <si>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</si>
  <si>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</si>
  <si>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</si>
  <si>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</si>
  <si>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</si>
  <si>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</si>
  <si>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</si>
  <si>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</si>
  <si>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</si>
  <si>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</si>
  <si>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</si>
  <si>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</si>
  <si>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</si>
  <si>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</si>
  <si>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</si>
  <si>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</si>
  <si>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</si>
  <si>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</si>
  <si>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</si>
  <si>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</si>
  <si>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</si>
  <si>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</si>
  <si>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</si>
  <si>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</si>
  <si>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</si>
  <si>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</si>
  <si>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</si>
  <si>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</si>
  <si>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</si>
  <si>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</si>
  <si>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</si>
  <si>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</si>
  <si>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</si>
  <si>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</si>
  <si>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</si>
  <si>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</si>
  <si>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</si>
  <si>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</si>
  <si>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</si>
  <si>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</si>
  <si>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</si>
  <si>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</si>
  <si>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</si>
  <si>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</si>
  <si>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</si>
  <si>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</si>
  <si>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</si>
  <si>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</si>
  <si>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</si>
  <si>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</si>
  <si>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</si>
  <si>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</si>
  <si>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</si>
  <si>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</si>
  <si>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</si>
  <si>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</si>
  <si>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</si>
  <si>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</si>
  <si>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</si>
  <si>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</si>
  <si>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</si>
  <si>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</si>
  <si>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</si>
  <si>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</si>
  <si>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</si>
  <si>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</si>
  <si>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</si>
  <si>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</si>
  <si>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</si>
  <si>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</si>
  <si>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</si>
  <si>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</si>
  <si>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</si>
  <si>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</si>
  <si>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</si>
  <si>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</si>
  <si>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</si>
  <si>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</si>
  <si>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</si>
  <si>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</si>
  <si>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</si>
  <si>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</si>
  <si>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</si>
  <si>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</si>
  <si>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</si>
  <si>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</si>
  <si>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</si>
  <si>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</si>
  <si>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</si>
  <si>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</si>
  <si>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</si>
  <si>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</si>
  <si>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</si>
  <si>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</si>
  <si>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</si>
  <si>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</si>
  <si>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</si>
  <si>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</si>
  <si>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</si>
  <si>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</si>
  <si>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</si>
  <si>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</si>
  <si>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</si>
  <si>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</si>
  <si>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</si>
  <si>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</si>
  <si>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</si>
  <si>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</si>
  <si>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</si>
  <si>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</si>
  <si>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</si>
  <si>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</si>
  <si>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</si>
  <si>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</si>
  <si>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</si>
  <si>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</si>
  <si>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</si>
  <si>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</si>
  <si>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</si>
  <si>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</si>
  <si>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</si>
  <si>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</si>
  <si>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</si>
  <si>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</si>
  <si>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</si>
  <si>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</si>
  <si>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</si>
  <si>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</si>
  <si>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</si>
  <si>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</si>
  <si>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</si>
  <si>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</si>
  <si>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</si>
  <si>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</si>
  <si>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</si>
  <si>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</si>
  <si>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</si>
  <si>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</si>
  <si>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</si>
  <si>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</si>
  <si>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</si>
  <si>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</si>
  <si>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</si>
  <si>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</si>
  <si>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</si>
  <si>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</si>
  <si>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</si>
  <si>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</si>
  <si>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</si>
  <si>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</si>
  <si>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</si>
  <si>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</si>
  <si>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</si>
  <si>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</si>
  <si>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</si>
  <si>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</si>
  <si>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</si>
  <si>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</si>
  <si>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</si>
  <si>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</si>
  <si>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</si>
  <si>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</si>
  <si>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</si>
  <si>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</si>
  <si>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</si>
  <si>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</si>
  <si>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</si>
  <si>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</si>
  <si>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</si>
  <si>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</si>
  <si>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</si>
  <si>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</si>
  <si>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</si>
  <si>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</si>
  <si>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</si>
  <si>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</si>
  <si>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</si>
  <si>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</si>
  <si>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</si>
  <si>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</si>
  <si>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</si>
  <si>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</si>
  <si>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</si>
  <si>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</si>
  <si>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</si>
  <si>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</si>
  <si>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</si>
  <si>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</si>
  <si>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</si>
  <si>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</si>
  <si>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</si>
  <si>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</si>
  <si>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</si>
  <si>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</si>
  <si>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</si>
  <si>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</si>
  <si>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</si>
  <si>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</si>
  <si>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</si>
  <si>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</si>
  <si>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</si>
  <si>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</si>
  <si>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</si>
  <si>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</si>
  <si>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</si>
  <si>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</si>
  <si>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</si>
  <si>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</si>
  <si>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</si>
  <si>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</si>
  <si>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</si>
  <si>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</si>
  <si>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</si>
  <si>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</si>
  <si>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</si>
  <si>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</si>
  <si>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</si>
  <si>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</si>
  <si>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</si>
  <si>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</si>
  <si>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</si>
  <si>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</si>
  <si>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</si>
  <si>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</si>
  <si>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</si>
  <si>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</si>
  <si>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</si>
  <si>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</si>
  <si>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</si>
  <si>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</si>
  <si>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</si>
  <si>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</si>
  <si>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</si>
  <si>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</si>
  <si>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</si>
  <si>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</si>
  <si>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</si>
  <si>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</si>
  <si>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</si>
  <si>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</si>
  <si>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</si>
  <si>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</si>
  <si>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</si>
  <si>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</si>
  <si>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</si>
  <si>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</si>
  <si>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</si>
  <si>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</si>
  <si>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</si>
  <si>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</si>
  <si>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</si>
  <si>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</si>
  <si>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</si>
  <si>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</si>
  <si>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</si>
  <si>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</si>
  <si>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</si>
  <si>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</si>
  <si>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</si>
  <si>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</si>
  <si>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</si>
  <si>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</si>
  <si>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</si>
  <si>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</si>
  <si>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</si>
  <si>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</si>
  <si>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</si>
  <si>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</si>
  <si>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</si>
  <si>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</si>
  <si>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</si>
  <si>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</si>
  <si>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</si>
  <si>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</si>
  <si>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</si>
  <si>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</si>
  <si>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</si>
  <si>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</si>
  <si>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</si>
  <si>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</si>
  <si>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</si>
  <si>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</si>
  <si>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</si>
  <si>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</si>
  <si>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</si>
  <si>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</si>
  <si>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</si>
  <si>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</si>
  <si>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</si>
  <si>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</si>
  <si>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</si>
  <si>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</si>
  <si>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</si>
  <si>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</si>
  <si>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</si>
  <si>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</si>
  <si>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</si>
  <si>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</si>
  <si>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</si>
  <si>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</si>
  <si>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</si>
  <si>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</si>
  <si>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</si>
  <si>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</si>
  <si>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</si>
  <si>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</si>
  <si>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</si>
  <si>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</si>
  <si>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</si>
  <si>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</si>
  <si>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</si>
  <si>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</si>
  <si>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</si>
  <si>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</si>
  <si>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</si>
  <si>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</si>
  <si>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</si>
  <si>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</si>
  <si>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</si>
  <si>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</si>
  <si>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</si>
  <si>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</si>
  <si>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</si>
  <si>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</si>
  <si>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</si>
  <si>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</si>
  <si>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</si>
  <si>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</si>
  <si>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</si>
  <si>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</si>
  <si>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</si>
  <si>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</si>
  <si>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</si>
  <si>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</si>
  <si>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</si>
  <si>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</si>
  <si>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</si>
  <si>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</si>
  <si>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</si>
  <si>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</si>
  <si>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</si>
  <si>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</si>
  <si>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</si>
  <si>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</si>
  <si>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</si>
  <si>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</si>
  <si>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</si>
  <si>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</si>
  <si>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</si>
  <si>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</si>
  <si>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</si>
  <si>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</si>
  <si>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</si>
  <si>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</si>
  <si>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</si>
  <si>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</si>
  <si>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</si>
  <si>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</si>
  <si>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</si>
  <si>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</si>
  <si>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</si>
  <si>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</si>
  <si>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</si>
  <si>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</si>
  <si>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</si>
  <si>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</si>
  <si>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</si>
  <si>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</si>
  <si>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</si>
  <si>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</si>
  <si>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</si>
  <si>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</si>
  <si>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</si>
  <si>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</si>
  <si>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</si>
  <si>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</si>
  <si>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</si>
  <si>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</si>
  <si>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</si>
  <si>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</si>
  <si>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</si>
  <si>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</si>
  <si>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</si>
  <si>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</si>
  <si>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</si>
  <si>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</si>
  <si>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</si>
  <si>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</si>
  <si>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</si>
  <si>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</si>
  <si>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</si>
  <si>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</si>
  <si>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</si>
  <si>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</si>
  <si>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</si>
  <si>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</si>
  <si>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</si>
  <si>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</si>
  <si>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</si>
  <si>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</si>
  <si>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</si>
  <si>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</si>
  <si>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</si>
  <si>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</si>
  <si>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</si>
  <si>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</si>
  <si>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</si>
  <si>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</si>
  <si>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</si>
  <si>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</si>
  <si>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</si>
  <si>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</si>
  <si>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</si>
  <si>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</si>
  <si>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</si>
  <si>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</si>
  <si>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</si>
  <si>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</si>
  <si>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</si>
  <si>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</si>
  <si>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</si>
  <si>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</si>
  <si>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</si>
  <si>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</si>
  <si>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</si>
  <si>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</si>
  <si>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</si>
  <si>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</si>
  <si>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</si>
  <si>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</si>
  <si>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</si>
  <si>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</si>
  <si>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</si>
  <si>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</si>
  <si>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</si>
  <si>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</si>
  <si>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</si>
  <si>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</si>
  <si>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</si>
  <si>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</si>
  <si>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</si>
  <si>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</si>
  <si>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</si>
  <si>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</si>
  <si>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</si>
  <si>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</si>
  <si>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</si>
  <si>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</si>
  <si>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</si>
  <si>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</si>
  <si>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</si>
  <si>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</si>
  <si>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</si>
  <si>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</si>
  <si>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</si>
  <si>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</si>
  <si>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</si>
  <si>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</si>
  <si>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</si>
  <si>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</si>
  <si>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</si>
  <si>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</si>
  <si>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</si>
  <si>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</si>
  <si>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</si>
  <si>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</si>
  <si>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</si>
  <si>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</si>
  <si>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</si>
  <si>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</si>
  <si>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</si>
  <si>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</si>
  <si>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</si>
  <si>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</si>
  <si>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</si>
  <si>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</si>
  <si>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</si>
  <si>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</si>
  <si>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</si>
  <si>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</si>
  <si>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</si>
  <si>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</si>
  <si>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</si>
  <si>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</si>
  <si>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</si>
  <si>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</si>
  <si>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</si>
  <si>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</si>
  <si>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</si>
  <si>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</si>
  <si>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</si>
  <si>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</si>
  <si>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</si>
  <si>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</si>
  <si>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</si>
  <si>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</si>
  <si>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</si>
  <si>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</si>
  <si>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</si>
  <si>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</si>
  <si>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</si>
  <si>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</si>
  <si>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</si>
  <si>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</si>
  <si>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</si>
  <si>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</si>
  <si>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</si>
  <si>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</si>
  <si>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</si>
  <si>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</si>
  <si>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</si>
  <si>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</si>
  <si>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</si>
  <si>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</si>
  <si>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</si>
  <si>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</si>
  <si>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</si>
  <si>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</si>
  <si>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</si>
  <si>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</si>
  <si>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</si>
  <si>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</si>
  <si>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</si>
  <si>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</si>
  <si>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</si>
  <si>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</si>
  <si>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</si>
  <si>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</si>
  <si>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</si>
  <si>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</si>
  <si>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</si>
  <si>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</si>
  <si>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</si>
  <si>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</si>
  <si>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</si>
  <si>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</si>
  <si>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</si>
  <si>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</si>
  <si>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</si>
  <si>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</si>
  <si>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</si>
  <si>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</si>
  <si>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</si>
  <si>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</si>
  <si>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</si>
  <si>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</si>
  <si>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</si>
  <si>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</si>
  <si>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</si>
  <si>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</si>
  <si>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</si>
  <si>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</si>
  <si>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</si>
  <si>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</si>
  <si>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</si>
  <si>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</si>
  <si>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</si>
  <si>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</si>
  <si>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</si>
  <si>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</si>
  <si>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</si>
  <si>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</si>
  <si>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</si>
  <si>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</si>
  <si>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</si>
  <si>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</si>
  <si>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</si>
  <si>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</si>
  <si>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</si>
  <si>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</si>
  <si>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</si>
  <si>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</si>
  <si>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</si>
  <si>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</si>
  <si>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</si>
  <si>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</si>
  <si>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</si>
  <si>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</si>
  <si>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</si>
  <si>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</si>
  <si>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</si>
  <si>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</si>
  <si>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</si>
  <si>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</si>
  <si>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</si>
  <si>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</si>
  <si>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</si>
  <si>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</si>
  <si>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</si>
  <si>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</si>
  <si>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</si>
  <si>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</si>
  <si>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</si>
  <si>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</si>
  <si>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</si>
  <si>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</si>
  <si>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</si>
  <si>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</si>
  <si>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</si>
  <si>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</si>
  <si>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</si>
  <si>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</si>
  <si>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</si>
  <si>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</si>
  <si>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</si>
  <si>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</si>
  <si>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</si>
  <si>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</si>
  <si>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</si>
  <si>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</si>
  <si>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</si>
  <si>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</si>
  <si>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</si>
  <si>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</si>
  <si>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</si>
  <si>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</si>
  <si>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</si>
  <si>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</si>
  <si>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</si>
  <si>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</si>
  <si>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</si>
  <si>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</si>
  <si>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</si>
  <si>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</si>
  <si>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</si>
  <si>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</si>
  <si>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</si>
  <si>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</si>
  <si>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</si>
  <si>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</si>
  <si>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</si>
  <si>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</si>
  <si>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</si>
  <si>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</si>
  <si>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</si>
  <si>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</si>
  <si>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</si>
  <si>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</si>
  <si>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</si>
  <si>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</si>
  <si>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</si>
  <si>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</si>
  <si>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</si>
  <si>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</si>
  <si>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</si>
  <si>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</si>
  <si>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</si>
  <si>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</si>
  <si>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</si>
  <si>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</si>
  <si>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</si>
  <si>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</si>
  <si>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</si>
  <si>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</si>
  <si>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</si>
  <si>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</si>
  <si>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</si>
  <si>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</si>
  <si>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</si>
  <si>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</si>
  <si>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</si>
  <si>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</si>
  <si>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</si>
  <si>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</si>
  <si>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</si>
  <si>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</si>
  <si>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</si>
  <si>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</si>
  <si>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</si>
  <si>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</si>
  <si>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</si>
  <si>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</si>
  <si>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</si>
  <si>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</si>
  <si>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</si>
  <si>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</si>
  <si>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</si>
  <si>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</si>
  <si>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</si>
  <si>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</si>
  <si>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</si>
  <si>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</si>
  <si>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</si>
  <si>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</si>
  <si>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</si>
  <si>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</si>
  <si>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</si>
  <si>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</si>
  <si>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</si>
  <si>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</si>
  <si>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</si>
  <si>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</si>
  <si>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</si>
  <si>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</si>
  <si>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</si>
  <si>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</si>
  <si>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</si>
  <si>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</si>
  <si>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</si>
  <si>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</si>
  <si>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</si>
  <si>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</si>
  <si>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</si>
  <si>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</si>
  <si>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</si>
  <si>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</si>
  <si>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</si>
  <si>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</si>
  <si>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</si>
  <si>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</si>
  <si>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</si>
  <si>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</si>
  <si>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</si>
  <si>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</si>
  <si>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</si>
  <si>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</si>
  <si>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</si>
  <si>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</si>
  <si>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</si>
  <si>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</si>
  <si>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</si>
  <si>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</si>
  <si>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</si>
  <si>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</si>
  <si>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</si>
  <si>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</si>
  <si>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</si>
  <si>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</si>
  <si>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</si>
  <si>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</si>
  <si>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</si>
  <si>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</si>
  <si>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</si>
  <si>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</si>
  <si>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</si>
  <si>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</si>
  <si>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</si>
  <si>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</si>
  <si>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</si>
  <si>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</si>
  <si>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</si>
  <si>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</si>
  <si>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</si>
  <si>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</si>
  <si>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</si>
  <si>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</si>
  <si>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</si>
  <si>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</si>
  <si>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</si>
  <si>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</si>
  <si>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</si>
  <si>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</si>
  <si>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</si>
  <si>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</si>
  <si>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</si>
  <si>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</si>
  <si>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</si>
  <si>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</si>
  <si>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</si>
  <si>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</si>
  <si>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</si>
  <si>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</si>
  <si>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</si>
  <si>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</si>
  <si>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</si>
  <si>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</si>
  <si>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</si>
  <si>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</si>
  <si>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</si>
  <si>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</si>
  <si>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</si>
  <si>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</si>
  <si>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</si>
  <si>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</si>
  <si>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</si>
  <si>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</si>
  <si>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</si>
  <si>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</si>
  <si>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</si>
  <si>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</si>
  <si>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</si>
  <si>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</si>
  <si>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</si>
  <si>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</si>
  <si>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</si>
  <si>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</si>
  <si>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</si>
  <si>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</si>
  <si>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</si>
  <si>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</si>
  <si>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</si>
  <si>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</si>
  <si>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</si>
  <si>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</si>
  <si>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</si>
  <si>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</si>
  <si>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</si>
  <si>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</si>
  <si>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</si>
  <si>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</si>
  <si>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</si>
  <si>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</si>
  <si>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</si>
  <si>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</si>
  <si>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</si>
  <si>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</si>
  <si>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</si>
  <si>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</si>
  <si>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</si>
  <si>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</si>
  <si>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</si>
  <si>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</si>
  <si>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</si>
  <si>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</si>
  <si>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</si>
  <si>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</si>
  <si>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</si>
  <si>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</si>
  <si>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</si>
  <si>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</si>
  <si>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</si>
  <si>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</si>
  <si>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</si>
  <si>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</si>
  <si>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</si>
  <si>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</si>
  <si>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</si>
  <si>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</si>
  <si>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</si>
  <si>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</si>
  <si>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</si>
  <si>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</si>
  <si>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</si>
  <si>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</si>
  <si>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</si>
  <si>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</si>
  <si>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</si>
  <si>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</si>
  <si>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</si>
  <si>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</si>
  <si>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</si>
  <si>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</si>
  <si>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</si>
  <si>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</si>
  <si>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</si>
  <si>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</si>
  <si>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</si>
  <si>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</si>
  <si>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</si>
  <si>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</si>
  <si>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</si>
  <si>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</si>
  <si>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</si>
  <si>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</si>
  <si>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</si>
  <si>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</si>
  <si>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</si>
  <si>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</si>
  <si>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</si>
  <si>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</si>
  <si>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</si>
  <si>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</si>
  <si>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</si>
  <si>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</si>
  <si>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</si>
  <si>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</si>
  <si>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</si>
  <si>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</si>
  <si>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</si>
  <si>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</si>
  <si>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</si>
  <si>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</si>
  <si>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</si>
  <si>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</si>
  <si>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</si>
  <si>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</si>
  <si>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</si>
  <si>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</si>
  <si>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</si>
  <si>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</si>
  <si>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</si>
  <si>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</si>
  <si>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</si>
  <si>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</si>
  <si>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</si>
  <si>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</si>
  <si>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</si>
  <si>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</si>
  <si>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</si>
  <si>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</si>
  <si>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</si>
  <si>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</si>
  <si>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</si>
  <si>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</si>
  <si>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</si>
  <si>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</si>
  <si>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</si>
  <si>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</si>
  <si>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</si>
  <si>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</si>
  <si>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</si>
  <si>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</si>
  <si>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</si>
  <si>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</si>
  <si>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</si>
  <si>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</si>
  <si>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</si>
  <si>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</si>
  <si>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</si>
  <si>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</si>
  <si>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</si>
  <si>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</si>
  <si>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</si>
  <si>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</si>
  <si>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</si>
  <si>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</si>
  <si>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</si>
  <si>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</si>
  <si>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</si>
  <si>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</si>
  <si>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</si>
  <si>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</si>
  <si>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</si>
  <si>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</si>
  <si>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</si>
  <si>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</si>
  <si>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</si>
  <si>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</si>
  <si>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</si>
  <si>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</si>
  <si>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</si>
  <si>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</si>
  <si>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</si>
  <si>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</si>
  <si>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</si>
  <si>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</si>
  <si>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</si>
  <si>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</si>
  <si>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</si>
  <si>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</si>
  <si>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</si>
  <si>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</si>
  <si>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</si>
  <si>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</si>
  <si>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</si>
  <si>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</si>
  <si>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</si>
  <si>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</si>
  <si>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</si>
  <si>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</si>
  <si>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</si>
  <si>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</si>
  <si>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</si>
  <si>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</si>
  <si>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</si>
  <si>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</si>
  <si>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</si>
  <si>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</si>
  <si>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</si>
  <si>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</si>
  <si>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</si>
  <si>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</si>
  <si>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</si>
  <si>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</si>
  <si>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</si>
  <si>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</si>
  <si>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</si>
  <si>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</si>
  <si>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</si>
  <si>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</si>
  <si>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</si>
  <si>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</si>
  <si>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</si>
  <si>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</si>
  <si>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</si>
  <si>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</si>
  <si>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</si>
  <si>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</si>
  <si>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</si>
  <si>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</si>
  <si>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</si>
  <si>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</si>
  <si>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</si>
  <si>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</si>
  <si>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</si>
  <si>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</si>
  <si>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</si>
  <si>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</si>
  <si>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</si>
  <si>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</si>
  <si>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</si>
  <si>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</si>
  <si>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</si>
  <si>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</si>
  <si>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</si>
  <si>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</si>
  <si>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</si>
  <si>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</si>
  <si>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</si>
  <si>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</si>
  <si>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</si>
  <si>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</si>
  <si>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</si>
  <si>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</si>
  <si>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</si>
  <si>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</si>
  <si>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</si>
  <si>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</si>
  <si>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</si>
  <si>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</si>
  <si>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</si>
  <si>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</si>
  <si>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</si>
  <si>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</si>
  <si>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</si>
  <si>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</si>
  <si>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</si>
  <si>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</si>
  <si>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</si>
  <si>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</si>
  <si>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</si>
  <si>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</si>
  <si>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</si>
  <si>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</si>
  <si>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</si>
  <si>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</si>
  <si>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</si>
  <si>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</si>
  <si>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</si>
  <si>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</si>
  <si>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</si>
  <si>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</si>
  <si>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</si>
  <si>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</si>
  <si>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</si>
  <si>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</si>
  <si>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</si>
  <si>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</si>
  <si>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</si>
  <si>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</si>
  <si>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</si>
  <si>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</si>
  <si>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</si>
  <si>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</si>
  <si>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</si>
  <si>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</si>
  <si>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</si>
  <si>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</si>
  <si>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</si>
  <si>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</si>
  <si>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</si>
  <si>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</si>
  <si>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</si>
  <si>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</si>
  <si>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</si>
  <si>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</si>
  <si>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</si>
  <si>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</si>
  <si>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</si>
  <si>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</si>
  <si>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</si>
  <si>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</si>
  <si>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</si>
  <si>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</si>
  <si>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</si>
  <si>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</si>
  <si>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</si>
  <si>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</si>
  <si>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</si>
  <si>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</si>
  <si>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</si>
  <si>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</si>
  <si>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</si>
  <si>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</si>
  <si>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</si>
  <si>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</si>
  <si>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</si>
  <si>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</si>
  <si>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</si>
  <si>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</si>
  <si>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</si>
  <si>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</si>
  <si>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</si>
  <si>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</si>
  <si>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</si>
  <si>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</si>
  <si>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</si>
  <si>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</si>
  <si>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</si>
  <si>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</si>
  <si>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</si>
  <si>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</si>
  <si>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</si>
  <si>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</si>
  <si>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</si>
  <si>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</si>
  <si>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</si>
  <si>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</si>
  <si>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</si>
  <si>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</si>
  <si>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</si>
  <si>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</si>
  <si>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</si>
  <si>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</si>
  <si>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</si>
  <si>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</si>
  <si>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</si>
  <si>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</si>
  <si>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</si>
  <si>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</si>
  <si>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</si>
  <si>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</si>
  <si>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</si>
  <si>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</si>
  <si>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</si>
  <si>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</si>
  <si>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</si>
  <si>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</si>
  <si>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</si>
  <si>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</si>
  <si>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</si>
  <si>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</si>
  <si>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</si>
  <si>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</si>
  <si>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</si>
  <si>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</si>
  <si>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</si>
  <si>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</si>
  <si>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</si>
  <si>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</si>
  <si>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</si>
  <si>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</si>
  <si>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</si>
  <si>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</si>
  <si>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</si>
  <si>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</si>
  <si>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</si>
  <si>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</si>
  <si>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</si>
  <si>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</si>
  <si>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</si>
  <si>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</si>
  <si>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</si>
  <si>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</si>
  <si>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</si>
  <si>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</si>
  <si>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</si>
  <si>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</si>
  <si>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</si>
  <si>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</si>
  <si>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</si>
  <si>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</si>
  <si>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</si>
  <si>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</si>
  <si>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</si>
  <si>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</si>
  <si>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</si>
  <si>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</si>
  <si>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</si>
  <si>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</si>
  <si>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</si>
  <si>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</si>
  <si>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</si>
  <si>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</si>
  <si>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</si>
  <si>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</si>
  <si>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</si>
  <si>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</si>
  <si>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</si>
  <si>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</si>
  <si>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</si>
  <si>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</si>
  <si>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</si>
  <si>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</si>
  <si>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</si>
  <si>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</si>
  <si>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</si>
  <si>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</si>
  <si>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</si>
  <si>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</si>
  <si>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</si>
  <si>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</si>
  <si>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</si>
  <si>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</si>
  <si>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</si>
  <si>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</si>
  <si>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</si>
  <si>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</si>
  <si>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</si>
  <si>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</si>
  <si>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</si>
  <si>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</si>
  <si>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</si>
  <si>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</si>
  <si>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</si>
  <si>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</si>
  <si>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</si>
  <si>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</si>
  <si>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</si>
  <si>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</si>
  <si>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</si>
  <si>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</si>
  <si>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</si>
  <si>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</si>
  <si>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</si>
  <si>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</si>
  <si>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</si>
  <si>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</si>
  <si>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</si>
  <si>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</si>
  <si>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</si>
  <si>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</si>
  <si>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</si>
  <si>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</si>
  <si>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</si>
  <si>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</si>
  <si>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</si>
  <si>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</si>
  <si>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</si>
  <si>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</si>
  <si>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</si>
  <si>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</si>
  <si>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</si>
  <si>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</si>
  <si>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</si>
  <si>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</si>
  <si>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</si>
  <si>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</si>
  <si>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</si>
  <si>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</si>
  <si>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</si>
  <si>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</si>
  <si>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</si>
  <si>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</si>
  <si>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</si>
  <si>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</si>
  <si>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</si>
  <si>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</si>
  <si>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</si>
  <si>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</si>
  <si>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</si>
  <si>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</si>
  <si>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</si>
  <si>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</si>
  <si>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</si>
  <si>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</si>
  <si>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</si>
  <si>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</si>
  <si>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</si>
  <si>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</si>
  <si>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</si>
  <si>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</si>
  <si>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</si>
  <si>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</si>
  <si>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</si>
  <si>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</si>
  <si>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</si>
  <si>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</si>
  <si>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</si>
  <si>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</si>
  <si>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</si>
  <si>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</si>
  <si>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</si>
  <si>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</si>
  <si>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</si>
  <si>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</si>
  <si>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</si>
  <si>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</si>
  <si>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</si>
  <si>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</si>
  <si>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</si>
  <si>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</si>
  <si>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</si>
  <si>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</si>
  <si>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</si>
  <si>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</si>
  <si>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</si>
  <si>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</si>
  <si>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</si>
  <si>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</si>
  <si>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</si>
  <si>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</si>
  <si>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</si>
  <si>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</si>
  <si>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</si>
  <si>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</si>
  <si>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</si>
  <si>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</si>
  <si>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</si>
  <si>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</si>
  <si>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</si>
  <si>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</si>
  <si>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</si>
  <si>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</si>
  <si>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</si>
  <si>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</si>
  <si>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</si>
  <si>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</si>
  <si>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</si>
  <si>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</si>
  <si>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</si>
  <si>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</si>
  <si>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</si>
  <si>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</si>
  <si>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</si>
  <si>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</si>
  <si>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</si>
  <si>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</si>
  <si>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</si>
  <si>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</si>
  <si>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</si>
  <si>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</si>
  <si>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</si>
  <si>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</si>
  <si>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</si>
  <si>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</si>
  <si>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</si>
  <si>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</si>
  <si>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</si>
  <si>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</si>
  <si>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</si>
  <si>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</si>
  <si>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</si>
  <si>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</si>
  <si>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</si>
  <si>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</si>
  <si>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</si>
  <si>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</si>
  <si>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</si>
  <si>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</si>
  <si>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</si>
  <si>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</si>
  <si>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</si>
  <si>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</si>
  <si>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</si>
  <si>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</si>
  <si>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</si>
  <si>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</si>
  <si>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</si>
  <si>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</si>
  <si>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</si>
  <si>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</si>
  <si>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</si>
  <si>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</si>
  <si>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</si>
  <si>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</si>
  <si>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</si>
  <si>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</si>
  <si>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</si>
  <si>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</si>
  <si>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</si>
  <si>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</si>
  <si>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</si>
  <si>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</si>
  <si>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</si>
  <si>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</si>
  <si>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</si>
  <si>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</si>
  <si>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</si>
  <si>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</si>
  <si>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</si>
  <si>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</si>
  <si>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</si>
  <si>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</si>
  <si>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</si>
  <si>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</si>
  <si>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</si>
  <si>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</si>
  <si>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</si>
  <si>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</si>
  <si>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</si>
  <si>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</si>
  <si>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</si>
  <si>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</si>
  <si>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</si>
  <si>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</si>
  <si>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</si>
  <si>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</si>
  <si>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</si>
  <si>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</si>
  <si>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</si>
  <si>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</si>
  <si>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</si>
  <si>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</si>
  <si>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</si>
  <si>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</si>
  <si>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</si>
  <si>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</si>
  <si>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</si>
  <si>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</si>
  <si>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</si>
  <si>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</si>
  <si>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</si>
  <si>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</si>
  <si>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</si>
  <si>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</si>
  <si>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</si>
  <si>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</si>
  <si>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</si>
  <si>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</si>
  <si>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</si>
  <si>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</si>
  <si>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</si>
  <si>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</si>
  <si>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</si>
  <si>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</si>
  <si>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</si>
  <si>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</si>
  <si>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</si>
  <si>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</si>
  <si>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</si>
  <si>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</si>
  <si>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</si>
  <si>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</si>
  <si>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</si>
  <si>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</si>
  <si>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</si>
  <si>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</si>
  <si>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</si>
  <si>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</si>
  <si>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</si>
  <si>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</si>
  <si>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</si>
  <si>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</si>
  <si>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</si>
  <si>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</si>
  <si>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</si>
  <si>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</si>
  <si>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</si>
  <si>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</si>
  <si>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</si>
  <si>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</si>
  <si>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</si>
  <si>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</si>
  <si>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</si>
  <si>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</si>
  <si>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</si>
  <si>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</si>
  <si>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</si>
  <si>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</si>
  <si>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</si>
  <si>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</si>
  <si>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</si>
  <si>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</si>
  <si>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</si>
  <si>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</si>
  <si>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</si>
  <si>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</si>
  <si>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</si>
  <si>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</si>
  <si>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</si>
  <si>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</si>
  <si>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</si>
  <si>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</si>
  <si>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</si>
  <si>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</si>
  <si>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</si>
  <si>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</si>
  <si>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</si>
  <si>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</si>
  <si>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</si>
  <si>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</si>
  <si>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</si>
  <si>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</si>
  <si>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</si>
  <si>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</si>
  <si>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</si>
  <si>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</si>
  <si>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</si>
  <si>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</si>
  <si>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</si>
  <si>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</si>
  <si>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</si>
  <si>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</si>
  <si>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</si>
  <si>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</si>
  <si>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</si>
  <si>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</si>
  <si>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</si>
  <si>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</si>
  <si>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</si>
  <si>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</si>
  <si>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</si>
  <si>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</si>
  <si>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</si>
  <si>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</si>
  <si>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</si>
  <si>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</si>
  <si>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</si>
  <si>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</si>
  <si>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</si>
  <si>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</si>
  <si>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</si>
  <si>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</si>
  <si>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</si>
  <si>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</si>
  <si>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</si>
  <si>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</si>
  <si>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</si>
  <si>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</si>
  <si>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</si>
  <si>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</si>
  <si>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</si>
  <si>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</si>
  <si>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</si>
  <si>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</si>
  <si>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</si>
  <si>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</si>
  <si>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</si>
  <si>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</si>
  <si>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</si>
  <si>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</si>
  <si>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</si>
  <si>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</si>
  <si>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</si>
  <si>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</si>
  <si>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</si>
  <si>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</si>
  <si>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</si>
  <si>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</si>
  <si>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</si>
  <si>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</si>
  <si>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</si>
  <si>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</si>
  <si>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</si>
  <si>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</si>
  <si>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</si>
  <si>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</si>
  <si>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</si>
  <si>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</si>
  <si>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</si>
  <si>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</si>
  <si>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</si>
  <si>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</si>
  <si>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</si>
  <si>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</si>
  <si>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</si>
  <si>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</si>
  <si>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</si>
  <si>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</si>
  <si>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</si>
  <si>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</si>
  <si>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</si>
  <si>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</si>
  <si>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</si>
  <si>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</si>
  <si>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</si>
  <si>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</si>
  <si>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</si>
  <si>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</si>
  <si>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</si>
  <si>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</si>
  <si>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</si>
  <si>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</si>
  <si>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</si>
  <si>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</si>
  <si>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</si>
  <si>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</si>
  <si>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</si>
  <si>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</si>
  <si>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</si>
  <si>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</si>
  <si>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</si>
  <si>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</si>
  <si>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</si>
  <si>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</si>
  <si>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</si>
  <si>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</si>
  <si>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</si>
  <si>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</si>
  <si>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</si>
  <si>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</si>
  <si>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</si>
  <si>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</si>
  <si>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</si>
  <si>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</si>
  <si>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</si>
  <si>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</si>
  <si>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</si>
  <si>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</si>
  <si>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</si>
  <si>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</si>
  <si>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</si>
  <si>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</si>
  <si>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</si>
  <si>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</si>
  <si>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</si>
  <si>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</si>
  <si>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</si>
  <si>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</si>
  <si>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</si>
  <si>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</si>
  <si>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</si>
  <si>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</si>
  <si>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</si>
  <si>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</si>
  <si>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</si>
  <si>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</si>
  <si>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</si>
  <si>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</si>
  <si>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</si>
  <si>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</si>
  <si>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</si>
  <si>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</si>
  <si>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</si>
  <si>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</si>
  <si>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</si>
  <si>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</si>
  <si>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</si>
  <si>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</si>
  <si>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</si>
  <si>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</si>
  <si>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</si>
  <si>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</si>
  <si>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</si>
  <si>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</si>
  <si>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</si>
  <si>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</si>
  <si>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</si>
  <si>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</si>
  <si>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</si>
  <si>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</si>
  <si>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</si>
  <si>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</si>
  <si>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</si>
  <si>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</si>
  <si>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</si>
  <si>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</si>
  <si>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</si>
  <si>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</si>
  <si>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</si>
  <si>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</si>
  <si>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</si>
  <si>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</si>
  <si>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</si>
  <si>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</si>
  <si>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</si>
  <si>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</si>
  <si>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</si>
  <si>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</si>
  <si>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</si>
  <si>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</si>
  <si>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</si>
  <si>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</si>
  <si>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</si>
  <si>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</si>
  <si>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</si>
  <si>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</si>
  <si>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</si>
  <si>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</si>
  <si>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</si>
  <si>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</si>
  <si>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</si>
  <si>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</si>
  <si>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</si>
  <si>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</si>
  <si>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</si>
  <si>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</si>
  <si>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</si>
  <si>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</si>
  <si>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</si>
  <si>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</si>
  <si>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</si>
  <si>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</si>
  <si>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</si>
  <si>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</si>
  <si>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</si>
  <si>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</si>
  <si>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</si>
  <si>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</si>
  <si>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</si>
  <si>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</si>
  <si>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</si>
  <si>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</si>
  <si>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</si>
  <si>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</si>
  <si>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</si>
  <si>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</si>
  <si>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</si>
  <si>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</si>
  <si>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</si>
  <si>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</si>
  <si>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</si>
  <si>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</si>
  <si>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</si>
  <si>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</si>
  <si>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</si>
  <si>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</si>
  <si>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</si>
  <si>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</si>
  <si>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</si>
  <si>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</si>
  <si>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</si>
  <si>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</si>
  <si>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</si>
  <si>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</si>
  <si>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</si>
  <si>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</si>
  <si>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</si>
  <si>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</si>
  <si>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</si>
  <si>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</si>
  <si>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</si>
  <si>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</si>
  <si>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</si>
  <si>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</si>
  <si>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</si>
  <si>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</si>
  <si>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</si>
  <si>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</si>
  <si>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</si>
  <si>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</si>
  <si>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</si>
  <si>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</si>
  <si>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</si>
  <si>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</si>
  <si>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</si>
  <si>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</si>
  <si>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</si>
  <si>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</si>
  <si>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</si>
  <si>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</si>
  <si>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</si>
  <si>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</si>
  <si>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</si>
  <si>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</si>
  <si>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</si>
  <si>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</si>
  <si>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</si>
  <si>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</si>
  <si>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</si>
  <si>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</si>
  <si>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</si>
  <si>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</si>
  <si>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</si>
  <si>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</si>
  <si>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</si>
  <si>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</si>
  <si>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</si>
  <si>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</si>
  <si>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</si>
  <si>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</si>
  <si>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</si>
  <si>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</si>
  <si>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</si>
  <si>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</si>
  <si>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</si>
  <si>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</si>
  <si>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</si>
  <si>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</si>
  <si>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</si>
  <si>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</si>
  <si>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</si>
  <si>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</si>
  <si>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</si>
  <si>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</si>
  <si>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</si>
  <si>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</si>
  <si>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</si>
  <si>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</si>
  <si>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</si>
  <si>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</si>
  <si>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</si>
  <si>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</si>
  <si>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</si>
  <si>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</si>
  <si>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</si>
  <si>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</si>
  <si>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</si>
  <si>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</si>
  <si>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</si>
  <si>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</si>
  <si>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</si>
  <si>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</si>
  <si>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</si>
  <si>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</si>
  <si>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</si>
  <si>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</si>
  <si>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</si>
  <si>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</si>
  <si>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</si>
  <si>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</si>
  <si>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</si>
  <si>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</si>
  <si>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</si>
  <si>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</si>
  <si>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</si>
  <si>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</si>
  <si>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</si>
  <si>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</si>
  <si>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</si>
  <si>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</si>
  <si>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</si>
  <si>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</si>
  <si>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</si>
  <si>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</si>
  <si>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</si>
  <si>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</si>
  <si>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</si>
  <si>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</si>
  <si>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</si>
  <si>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</si>
  <si>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</si>
  <si>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</si>
  <si>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</si>
  <si>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</si>
  <si>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</si>
  <si>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</si>
  <si>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</si>
  <si>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</si>
  <si>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</si>
  <si>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</si>
  <si>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</si>
  <si>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</si>
  <si>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</si>
  <si>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</si>
  <si>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</si>
  <si>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</si>
  <si>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</si>
  <si>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</si>
  <si>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</si>
  <si>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</si>
  <si>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</si>
  <si>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</si>
  <si>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</si>
  <si>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</si>
  <si>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</si>
  <si>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</si>
  <si>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</si>
  <si>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</si>
  <si>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</si>
  <si>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</si>
  <si>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</si>
  <si>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</si>
  <si>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</si>
  <si>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</si>
  <si>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</si>
  <si>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</si>
  <si>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</si>
  <si>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</si>
  <si>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</si>
  <si>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</si>
  <si>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</si>
  <si>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</si>
  <si>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</si>
  <si>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</si>
  <si>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</si>
  <si>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</si>
  <si>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</si>
  <si>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</si>
  <si>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</si>
  <si>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</si>
  <si>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</si>
  <si>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</si>
  <si>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</si>
  <si>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</si>
  <si>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</si>
  <si>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</si>
  <si>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</si>
  <si>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</si>
  <si>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</si>
  <si>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</si>
  <si>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</si>
  <si>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</si>
  <si>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</si>
  <si>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</si>
  <si>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</si>
  <si>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</si>
  <si>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</si>
  <si>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</si>
  <si>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</si>
  <si>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</si>
  <si>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</si>
  <si>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</si>
  <si>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</si>
  <si>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</si>
  <si>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</si>
  <si>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</si>
  <si>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</si>
  <si>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</si>
  <si>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</si>
  <si>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</si>
  <si>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</si>
  <si>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</si>
  <si>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</si>
  <si>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</si>
  <si>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</si>
  <si>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</si>
  <si>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</si>
  <si>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</si>
  <si>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</si>
  <si>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</si>
  <si>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</si>
  <si>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</si>
  <si>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</si>
  <si>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</si>
  <si>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</si>
  <si>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</si>
  <si>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</si>
  <si>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</si>
  <si>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</si>
  <si>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</si>
  <si>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</si>
  <si>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</si>
  <si>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</si>
  <si>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</si>
  <si>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</si>
  <si>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</si>
  <si>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</si>
  <si>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</si>
  <si>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</si>
  <si>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</si>
  <si>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</si>
  <si>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</si>
  <si>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</si>
  <si>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</si>
  <si>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</si>
  <si>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</si>
  <si>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</si>
  <si>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</si>
  <si>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</si>
  <si>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</si>
  <si>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</si>
  <si>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</si>
  <si>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</si>
  <si>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</si>
  <si>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</si>
  <si>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</si>
  <si>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</si>
  <si>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</si>
  <si>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</si>
  <si>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</si>
  <si>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</si>
  <si>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</si>
  <si>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</si>
  <si>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</si>
  <si>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</si>
  <si>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</si>
  <si>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</si>
  <si>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</si>
  <si>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</si>
  <si>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</si>
  <si>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</si>
  <si>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</si>
  <si>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</si>
  <si>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</si>
  <si>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</si>
  <si>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</si>
  <si>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</si>
  <si>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</si>
  <si>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</si>
  <si>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</si>
  <si>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</si>
  <si>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</si>
  <si>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</si>
  <si>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</si>
  <si>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</si>
  <si>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</si>
  <si>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</si>
  <si>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</si>
  <si>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</si>
  <si>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</si>
  <si>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</si>
  <si>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</si>
  <si>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</si>
  <si>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</si>
  <si>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</si>
  <si>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</si>
  <si>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</si>
  <si>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</si>
  <si>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</si>
  <si>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</si>
  <si>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</si>
  <si>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</si>
  <si>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</si>
  <si>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</si>
  <si>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</si>
  <si>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</si>
  <si>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</si>
  <si>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</si>
  <si>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</si>
  <si>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</si>
  <si>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</si>
  <si>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</si>
  <si>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</si>
  <si>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</si>
  <si>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</si>
  <si>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</si>
  <si>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</si>
  <si>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</si>
  <si>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</si>
  <si>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</si>
  <si>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</si>
  <si>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</si>
  <si>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</si>
  <si>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</si>
  <si>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</si>
  <si>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</si>
  <si>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</si>
  <si>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</si>
  <si>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</si>
  <si>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</si>
  <si>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</si>
  <si>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</si>
  <si>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</si>
  <si>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</si>
  <si>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</si>
  <si>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</si>
  <si>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</si>
  <si>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</si>
  <si>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</si>
  <si>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</si>
  <si>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</si>
  <si>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</si>
  <si>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</si>
  <si>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</si>
  <si>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</si>
  <si>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</si>
  <si>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</si>
  <si>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</si>
  <si>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</si>
  <si>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</si>
  <si>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</si>
  <si>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</si>
  <si>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</si>
  <si>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</si>
  <si>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</si>
  <si>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</si>
  <si>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</si>
  <si>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</si>
  <si>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</si>
  <si>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</si>
  <si>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</si>
  <si>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</si>
  <si>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</si>
  <si>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</si>
  <si>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</si>
  <si>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</si>
  <si>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</si>
  <si>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</si>
  <si>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</si>
  <si>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</si>
  <si>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</si>
  <si>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</si>
  <si>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</si>
  <si>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</si>
  <si>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</si>
  <si>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</si>
  <si>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</si>
  <si>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</si>
  <si>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</si>
  <si>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</si>
  <si>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</si>
  <si>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</si>
  <si>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</si>
  <si>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</si>
  <si>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</si>
  <si>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</si>
  <si>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</si>
  <si>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</si>
  <si>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</si>
  <si>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</si>
  <si>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</si>
  <si>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</si>
  <si>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</si>
  <si>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</si>
  <si>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</si>
  <si>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</si>
  <si>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</si>
  <si>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</si>
  <si>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</si>
  <si>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</si>
  <si>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</si>
  <si>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</si>
  <si>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</si>
  <si>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</si>
  <si>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</si>
  <si>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</si>
  <si>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</si>
  <si>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</si>
  <si>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</si>
  <si>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</si>
  <si>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</si>
  <si>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</si>
  <si>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</si>
  <si>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</si>
  <si>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</si>
  <si>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</si>
  <si>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</si>
  <si>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</si>
  <si>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</si>
  <si>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</si>
  <si>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</si>
  <si>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</si>
  <si>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</si>
  <si>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</si>
  <si>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</si>
  <si>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</si>
  <si>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</si>
  <si>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</si>
  <si>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</si>
  <si>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</si>
  <si>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</si>
  <si>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</si>
  <si>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</si>
  <si>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</si>
  <si>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</si>
  <si>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</si>
  <si>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</si>
  <si>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</si>
  <si>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</si>
  <si>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</si>
  <si>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</si>
  <si>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</si>
  <si>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</si>
  <si>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</si>
  <si>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</si>
  <si>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</si>
  <si>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</si>
  <si>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</si>
  <si>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</si>
  <si>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</si>
  <si>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</si>
  <si>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</si>
  <si>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</si>
  <si>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</si>
  <si>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</si>
  <si>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</si>
  <si>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</si>
  <si>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</si>
  <si>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</si>
  <si>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</si>
  <si>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</si>
  <si>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</si>
  <si>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</si>
  <si>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</si>
  <si>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</si>
  <si>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</si>
  <si>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</si>
  <si>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</si>
  <si>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</si>
  <si>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</si>
  <si>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</si>
  <si>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</si>
  <si>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</si>
  <si>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</si>
  <si>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</si>
  <si>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</si>
  <si>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</si>
  <si>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</si>
  <si>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</si>
  <si>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</si>
  <si>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</si>
  <si>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</si>
  <si>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</si>
  <si>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</si>
  <si>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</si>
  <si>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</si>
  <si>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</si>
  <si>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</si>
  <si>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</si>
  <si>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</si>
  <si>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</si>
  <si>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</si>
  <si>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</si>
  <si>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</si>
  <si>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</si>
  <si>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</si>
  <si>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</si>
  <si>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</si>
  <si>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</si>
  <si>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</si>
  <si>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</si>
  <si>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</si>
  <si>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</si>
  <si>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</si>
  <si>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</si>
  <si>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</si>
  <si>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</si>
  <si>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</si>
  <si>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</si>
  <si>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</si>
  <si>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</si>
  <si>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</si>
  <si>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</si>
  <si>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</si>
  <si>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</si>
  <si>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</si>
  <si>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</si>
  <si>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</si>
  <si>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</si>
  <si>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</si>
  <si>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</si>
  <si>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</si>
  <si>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</si>
  <si>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</si>
  <si>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</si>
  <si>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</si>
  <si>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</si>
  <si>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</si>
  <si>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</si>
  <si>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</si>
  <si>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</si>
  <si>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</si>
  <si>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</si>
  <si>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</si>
  <si>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</si>
  <si>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</si>
  <si>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</si>
  <si>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</si>
  <si>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</si>
  <si>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</si>
  <si>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</si>
  <si>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</si>
  <si>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</si>
  <si>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</si>
  <si>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</si>
  <si>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</si>
  <si>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</si>
  <si>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</si>
  <si>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</si>
  <si>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</si>
  <si>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</si>
  <si>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</si>
  <si>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</si>
  <si>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</si>
  <si>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</si>
  <si>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</si>
  <si>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</si>
  <si>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</si>
  <si>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</si>
  <si>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</si>
  <si>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</si>
  <si>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</si>
  <si>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</si>
  <si>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</si>
  <si>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</si>
  <si>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</si>
  <si>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</si>
  <si>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</si>
  <si>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</si>
  <si>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</si>
  <si>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</si>
  <si>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</si>
  <si>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</si>
  <si>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</si>
  <si>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</si>
  <si>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</si>
  <si>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</si>
  <si>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</si>
  <si>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</si>
  <si>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</si>
  <si>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</si>
  <si>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</si>
  <si>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</si>
  <si>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</si>
  <si>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</si>
  <si>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</si>
  <si>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</si>
  <si>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</si>
  <si>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</si>
  <si>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</si>
  <si>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</si>
  <si>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</si>
  <si>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</si>
  <si>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</si>
  <si>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</si>
  <si>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</si>
  <si>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</si>
  <si>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</si>
  <si>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</si>
  <si>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</si>
  <si>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</si>
  <si>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</si>
  <si>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</si>
  <si>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</si>
  <si>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</si>
  <si>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</si>
  <si>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</si>
  <si>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</si>
  <si>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</si>
  <si>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</si>
  <si>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</si>
  <si>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</si>
  <si>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</si>
  <si>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</si>
  <si>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</si>
  <si>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</si>
  <si>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</si>
  <si>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</si>
  <si>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</si>
  <si>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</si>
  <si>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</si>
  <si>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</si>
  <si>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</si>
  <si>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</si>
  <si>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</si>
  <si>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</si>
  <si>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</si>
  <si>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</si>
  <si>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</si>
  <si>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</si>
  <si>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</si>
  <si>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</si>
  <si>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</si>
  <si>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</si>
  <si>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</si>
  <si>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</si>
  <si>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</si>
  <si>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</si>
  <si>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</si>
  <si>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</si>
  <si>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</si>
  <si>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</si>
  <si>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</si>
  <si>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</si>
  <si>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</si>
  <si>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</si>
  <si>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</si>
  <si>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</si>
  <si>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</si>
  <si>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</si>
  <si>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</si>
  <si>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</si>
  <si>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</si>
  <si>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</si>
  <si>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</si>
  <si>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</si>
  <si>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</si>
  <si>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</si>
  <si>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</si>
  <si>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</si>
  <si>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</si>
  <si>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</si>
  <si>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</si>
  <si>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</si>
  <si>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</si>
  <si>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</si>
  <si>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</si>
  <si>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</si>
  <si>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</si>
  <si>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</si>
  <si>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</si>
  <si>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</si>
  <si>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</si>
  <si>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</si>
  <si>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</si>
  <si>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</si>
  <si>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</si>
  <si>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</si>
  <si>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</si>
  <si>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</si>
  <si>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</si>
  <si>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</si>
  <si>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</si>
  <si>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</si>
  <si>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</si>
  <si>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</si>
  <si>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</si>
  <si>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</si>
  <si>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</si>
  <si>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</si>
  <si>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</si>
  <si>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</si>
  <si>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</si>
  <si>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</si>
  <si>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</si>
  <si>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</si>
  <si>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</si>
  <si>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</si>
  <si>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</si>
  <si>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</si>
  <si>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</si>
  <si>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</si>
  <si>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</si>
  <si>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</si>
  <si>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</si>
  <si>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</si>
  <si>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</si>
  <si>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</si>
  <si>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</si>
  <si>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</si>
  <si>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</si>
  <si>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</si>
  <si>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</si>
  <si>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</si>
  <si>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</si>
  <si>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</si>
  <si>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</si>
  <si>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</si>
  <si>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</si>
  <si>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</si>
  <si>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</si>
  <si>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</si>
  <si>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</si>
  <si>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</si>
  <si>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</si>
  <si>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</si>
  <si>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</si>
  <si>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</si>
  <si>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</si>
  <si>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</si>
  <si>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</si>
  <si>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</si>
  <si>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</si>
  <si>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</si>
  <si>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</si>
  <si>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</si>
  <si>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</si>
  <si>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</si>
  <si>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</si>
  <si>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</si>
  <si>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</si>
  <si>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</si>
  <si>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</si>
  <si>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</si>
  <si>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</si>
  <si>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</si>
  <si>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</si>
  <si>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</si>
  <si>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</si>
  <si>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</si>
  <si>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</si>
  <si>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</si>
  <si>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</si>
  <si>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</si>
  <si>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</si>
  <si>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</si>
  <si>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</si>
  <si>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</si>
  <si>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</si>
  <si>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</si>
  <si>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</si>
  <si>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</si>
  <si>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</si>
  <si>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</si>
  <si>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</si>
  <si>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</si>
  <si>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</si>
  <si>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</si>
  <si>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</si>
  <si>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</si>
  <si>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</si>
  <si>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</si>
  <si>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</si>
  <si>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</si>
  <si>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</si>
  <si>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</si>
  <si>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</si>
  <si>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</si>
  <si>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</si>
  <si>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</si>
  <si>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</si>
  <si>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</si>
  <si>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</si>
  <si>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</si>
  <si>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</si>
  <si>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</si>
  <si>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</si>
  <si>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</si>
  <si>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</si>
  <si>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</si>
  <si>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</si>
  <si>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</si>
  <si>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</si>
  <si>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</si>
  <si>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</si>
  <si>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</si>
  <si>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</si>
  <si>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</si>
  <si>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</si>
  <si>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</si>
  <si>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</si>
  <si>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</si>
  <si>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</si>
  <si>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</si>
  <si>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</si>
  <si>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</si>
  <si>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</si>
  <si>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</si>
  <si>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</si>
  <si>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</si>
  <si>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</si>
  <si>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</si>
  <si>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</si>
  <si>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</si>
  <si>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</si>
  <si>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</si>
  <si>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</si>
  <si>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</si>
  <si>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</si>
  <si>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</si>
  <si>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</si>
  <si>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</si>
  <si>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</si>
  <si>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</si>
  <si>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</si>
  <si>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</si>
  <si>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</si>
  <si>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</si>
  <si>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</si>
  <si>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</si>
  <si>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</si>
  <si>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</si>
  <si>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</si>
  <si>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</si>
  <si>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</si>
  <si>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</si>
  <si>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</si>
  <si>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</si>
  <si>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</si>
  <si>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</si>
  <si>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</si>
  <si>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</si>
  <si>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</si>
  <si>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</si>
  <si>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</si>
  <si>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</si>
  <si>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</si>
  <si>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</si>
  <si>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</si>
  <si>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</si>
  <si>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</si>
  <si>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</si>
  <si>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</si>
  <si>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</si>
  <si>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</si>
  <si>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</si>
  <si>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</si>
  <si>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</si>
  <si>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</si>
  <si>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</si>
  <si>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</si>
  <si>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</si>
  <si>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</si>
  <si>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</si>
  <si>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</si>
  <si>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</si>
  <si>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</si>
  <si>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</si>
  <si>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</si>
  <si>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</si>
  <si>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</si>
  <si>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</si>
  <si>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</si>
  <si>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</si>
  <si>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</si>
  <si>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</si>
  <si>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</si>
  <si>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</si>
  <si>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</si>
  <si>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</si>
  <si>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</si>
  <si>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</si>
  <si>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</si>
  <si>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</si>
  <si>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</si>
  <si>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</si>
  <si>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</si>
  <si>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</si>
  <si>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</si>
  <si>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</si>
  <si>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</si>
  <si>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</si>
  <si>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</si>
  <si>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</si>
  <si>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</si>
  <si>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</si>
  <si>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</si>
  <si>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</si>
  <si>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</si>
  <si>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</si>
  <si>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</si>
  <si>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</si>
  <si>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</si>
  <si>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</si>
  <si>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</si>
  <si>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</si>
  <si>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</si>
  <si>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</si>
  <si>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</si>
  <si>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</si>
  <si>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</si>
  <si>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</si>
  <si>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</si>
  <si>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</si>
  <si>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</si>
  <si>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</si>
  <si>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</si>
  <si>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</si>
  <si>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</si>
  <si>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</si>
  <si>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</si>
  <si>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</si>
  <si>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</si>
  <si>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</si>
  <si>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</si>
  <si>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</si>
  <si>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</si>
  <si>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</si>
  <si>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</si>
  <si>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</si>
  <si>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</si>
  <si>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</si>
  <si>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</si>
  <si>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</si>
  <si>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</si>
  <si>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</si>
  <si>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</si>
  <si>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</si>
  <si>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</si>
  <si>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</si>
  <si>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</si>
  <si>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</si>
  <si>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</si>
  <si>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</si>
  <si>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</si>
  <si>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</si>
  <si>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</si>
  <si>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</si>
  <si>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</si>
  <si>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</si>
  <si>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</si>
  <si>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</si>
  <si>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</si>
  <si>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</si>
  <si>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</si>
  <si>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</si>
  <si>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</si>
  <si>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</si>
  <si>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</si>
  <si>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</si>
  <si>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</si>
  <si>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</si>
  <si>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</si>
  <si>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</si>
  <si>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</si>
  <si>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</si>
  <si>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</si>
  <si>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</si>
  <si>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</si>
  <si>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</si>
  <si>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</si>
  <si>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</si>
  <si>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</si>
  <si>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</si>
  <si>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</si>
  <si>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</si>
  <si>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</si>
  <si>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</si>
  <si>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</si>
  <si>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</si>
  <si>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</si>
  <si>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</si>
  <si>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</si>
  <si>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</si>
  <si>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</si>
  <si>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</si>
  <si>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</si>
  <si>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</si>
  <si>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</si>
  <si>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</si>
  <si>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</si>
  <si>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</si>
  <si>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</si>
  <si>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</si>
  <si>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</si>
  <si>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</si>
  <si>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</si>
  <si>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</si>
  <si>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</si>
  <si>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</si>
  <si>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</si>
  <si>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</si>
  <si>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</si>
  <si>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</si>
  <si>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</si>
  <si>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</si>
  <si>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</si>
  <si>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</si>
  <si>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</si>
  <si>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</si>
  <si>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</si>
  <si>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</si>
  <si>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</si>
  <si>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</si>
  <si>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</si>
  <si>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</si>
  <si>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</si>
  <si>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</si>
  <si>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</si>
  <si>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</si>
  <si>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</si>
  <si>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</si>
  <si>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</si>
  <si>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</si>
  <si>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</si>
  <si>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</si>
  <si>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</si>
  <si>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</si>
  <si>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</si>
  <si>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</si>
  <si>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</si>
  <si>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</si>
  <si>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</si>
  <si>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</si>
  <si>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</si>
  <si>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</si>
  <si>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</si>
  <si>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</si>
  <si>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</si>
  <si>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</si>
  <si>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</si>
  <si>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</si>
  <si>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</si>
  <si>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</si>
  <si>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</si>
  <si>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</si>
  <si>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</si>
  <si>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</si>
  <si>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</si>
  <si>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</si>
  <si>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</si>
  <si>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</si>
  <si>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</si>
  <si>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</si>
  <si>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</si>
  <si>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</si>
  <si>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</si>
  <si>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</si>
  <si>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</si>
  <si>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</si>
  <si>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</si>
  <si>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</si>
  <si>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</si>
  <si>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</si>
  <si>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</si>
  <si>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</si>
  <si>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</si>
  <si>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</si>
  <si>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</si>
  <si>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</si>
  <si>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</si>
  <si>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</si>
  <si>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</si>
  <si>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</si>
  <si>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</si>
  <si>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</si>
  <si>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</si>
  <si>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</si>
  <si>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</si>
  <si>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</si>
  <si>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</si>
  <si>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</si>
  <si>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</si>
  <si>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</si>
  <si>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</si>
  <si>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</si>
  <si>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</si>
  <si>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</si>
  <si>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</si>
  <si>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</si>
  <si>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</si>
  <si>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</si>
  <si>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</si>
  <si>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</si>
  <si>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</si>
  <si>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</si>
  <si>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</si>
  <si>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</si>
  <si>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</si>
  <si>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</si>
  <si>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</si>
  <si>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</si>
  <si>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</si>
  <si>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</si>
  <si>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</si>
  <si>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</si>
  <si>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</si>
  <si>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</si>
  <si>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</si>
  <si>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</si>
  <si>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</si>
  <si>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</si>
  <si>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</si>
  <si>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</si>
  <si>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</si>
  <si>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</si>
  <si>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</si>
  <si>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</si>
  <si>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</si>
  <si>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</si>
  <si>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</si>
  <si>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</si>
  <si>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</si>
  <si>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</si>
  <si>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</si>
  <si>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</si>
  <si>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</si>
  <si>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</si>
  <si>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</si>
  <si>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</si>
  <si>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</si>
  <si>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</si>
  <si>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</si>
  <si>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</si>
  <si>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</si>
  <si>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</si>
  <si>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</si>
  <si>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</si>
  <si>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</si>
  <si>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</si>
  <si>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</si>
  <si>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</si>
  <si>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</si>
  <si>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</si>
  <si>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</si>
  <si>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</si>
  <si>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</si>
  <si>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</si>
  <si>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</si>
  <si>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</si>
  <si>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</si>
  <si>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</si>
  <si>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</si>
  <si>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</si>
  <si>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</si>
  <si>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</si>
  <si>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</si>
  <si>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</si>
  <si>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</si>
  <si>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</si>
  <si>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</si>
  <si>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</si>
  <si>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</si>
  <si>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</si>
  <si>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</si>
  <si>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</si>
  <si>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</si>
  <si>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</si>
  <si>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</si>
  <si>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</si>
  <si>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</si>
  <si>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</si>
  <si>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</si>
  <si>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</si>
  <si>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</si>
  <si>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</si>
  <si>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</si>
  <si>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</si>
  <si>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</si>
  <si>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</si>
  <si>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</si>
  <si>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</si>
  <si>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</si>
  <si>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</si>
  <si>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</si>
  <si>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</si>
  <si>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</si>
  <si>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</si>
  <si>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</si>
  <si>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</si>
  <si>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</si>
  <si>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</si>
  <si>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</si>
  <si>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</si>
  <si>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</si>
  <si>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</si>
  <si>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</si>
  <si>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</si>
  <si>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</si>
  <si>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</si>
  <si>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</si>
  <si>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</si>
  <si>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</si>
  <si>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</si>
  <si>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</si>
  <si>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</si>
  <si>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</si>
  <si>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</si>
  <si>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</si>
  <si>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</si>
  <si>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</si>
  <si>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</si>
  <si>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</si>
  <si>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</si>
  <si>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</si>
  <si>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</si>
  <si>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</si>
  <si>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</si>
  <si>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</si>
  <si>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</si>
  <si>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</si>
  <si>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</si>
  <si>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</si>
  <si>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</si>
  <si>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</si>
  <si>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</si>
  <si>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</si>
  <si>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</si>
  <si>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</si>
  <si>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</si>
  <si>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</si>
  <si>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</si>
  <si>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</si>
  <si>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</si>
  <si>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</si>
  <si>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</si>
  <si>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</si>
  <si>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</si>
  <si>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</si>
  <si>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</si>
  <si>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</si>
  <si>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</si>
  <si>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</si>
  <si>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</si>
  <si>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</si>
  <si>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</si>
  <si>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</si>
  <si>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</si>
  <si>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</si>
  <si>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</si>
  <si>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</si>
  <si>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</si>
  <si>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</si>
  <si>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</si>
  <si>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</si>
  <si>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</si>
  <si>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</si>
  <si>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</si>
  <si>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</si>
  <si>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</si>
  <si>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</si>
  <si>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</si>
  <si>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</si>
  <si>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</si>
  <si>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</si>
  <si>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</si>
  <si>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</si>
  <si>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</si>
  <si>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</si>
  <si>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</si>
  <si>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</si>
  <si>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</si>
  <si>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</si>
  <si>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</si>
  <si>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</si>
  <si>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</si>
  <si>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</si>
  <si>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</si>
  <si>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</si>
  <si>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</si>
  <si>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</si>
  <si>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</si>
  <si>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</si>
  <si>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</si>
  <si>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</si>
  <si>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</si>
  <si>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</si>
  <si>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</si>
  <si>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</si>
  <si>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</si>
  <si>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</si>
  <si>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</si>
  <si>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</si>
  <si>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</si>
  <si>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</si>
  <si>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</si>
  <si>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</si>
  <si>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</si>
  <si>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</si>
  <si>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</si>
  <si>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</si>
  <si>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</si>
  <si>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</si>
  <si>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</si>
  <si>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</si>
  <si>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</si>
  <si>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</si>
  <si>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</si>
  <si>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</si>
  <si>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</si>
  <si>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</si>
  <si>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</si>
  <si>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</si>
  <si>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</si>
  <si>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</si>
  <si>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</si>
  <si>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</si>
  <si>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</si>
  <si>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</si>
  <si>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</si>
  <si>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</si>
  <si>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</si>
  <si>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</si>
  <si>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</si>
  <si>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</si>
  <si>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</si>
  <si>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</si>
  <si>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</si>
  <si>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</si>
  <si>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</si>
  <si>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</si>
  <si>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</si>
  <si>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</si>
  <si>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</si>
  <si>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</si>
  <si>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</si>
  <si>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</si>
  <si>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</si>
  <si>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</si>
  <si>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</si>
  <si>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</si>
  <si>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</si>
  <si>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</si>
  <si>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</si>
  <si>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</si>
  <si>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</si>
  <si>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</si>
  <si>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</si>
  <si>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</si>
  <si>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</si>
  <si>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</si>
  <si>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</si>
  <si>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</si>
  <si>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</si>
  <si>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</si>
  <si>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</si>
  <si>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</si>
  <si>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</si>
  <si>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</si>
  <si>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</si>
  <si>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</si>
  <si>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</si>
  <si>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</si>
  <si>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</si>
  <si>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</si>
  <si>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</si>
  <si>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</si>
  <si>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</si>
  <si>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</si>
  <si>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</si>
  <si>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</si>
  <si>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</si>
  <si>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</si>
  <si>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</si>
  <si>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</si>
  <si>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</si>
  <si>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</si>
  <si>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</si>
  <si>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</si>
  <si>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</si>
  <si>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</si>
  <si>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</si>
  <si>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</si>
  <si>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</si>
  <si>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</si>
  <si>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</si>
  <si>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</si>
  <si>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</si>
  <si>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</si>
  <si>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</si>
  <si>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</si>
  <si>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</si>
  <si>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</si>
  <si>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</si>
  <si>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</si>
  <si>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</si>
  <si>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</si>
  <si>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</si>
  <si>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</si>
  <si>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</si>
  <si>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</si>
  <si>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</si>
  <si>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</si>
  <si>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</si>
  <si>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</si>
  <si>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</si>
  <si>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</si>
  <si>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</si>
  <si>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</si>
  <si>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</si>
  <si>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</si>
  <si>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</si>
  <si>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</si>
  <si>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</si>
  <si>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</si>
  <si>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</si>
  <si>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</si>
  <si>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</si>
  <si>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</si>
  <si>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</si>
  <si>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</si>
  <si>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</si>
  <si>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</si>
  <si>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</si>
  <si>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</si>
  <si>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</si>
  <si>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</si>
  <si>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</si>
  <si>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</si>
  <si>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</si>
  <si>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</si>
  <si>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</si>
  <si>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</si>
  <si>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</si>
  <si>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</si>
  <si>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</si>
  <si>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</si>
  <si>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</si>
  <si>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</si>
  <si>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</si>
  <si>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</si>
  <si>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</si>
  <si>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</si>
  <si>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</si>
  <si>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</si>
  <si>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</si>
  <si>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</si>
  <si>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</si>
  <si>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</si>
  <si>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</si>
  <si>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</si>
  <si>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</si>
  <si>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</si>
  <si>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</si>
  <si>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</si>
  <si>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</si>
  <si>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</si>
  <si>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</si>
  <si>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</si>
  <si>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</si>
  <si>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</si>
  <si>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</si>
  <si>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</si>
  <si>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</si>
  <si>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</si>
  <si>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</si>
  <si>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</si>
  <si>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</si>
  <si>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</si>
  <si>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</si>
  <si>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</si>
  <si>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</si>
  <si>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</si>
  <si>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</si>
  <si>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</si>
  <si>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</si>
  <si>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</si>
  <si>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</si>
  <si>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</si>
  <si>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</si>
  <si>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</si>
  <si>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</si>
  <si>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</si>
  <si>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</si>
  <si>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</si>
  <si>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</si>
  <si>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</si>
  <si>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</si>
  <si>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</si>
  <si>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</si>
  <si>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</si>
  <si>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</si>
  <si>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</si>
  <si>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</si>
  <si>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</si>
  <si>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</si>
  <si>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</si>
  <si>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</si>
  <si>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</si>
  <si>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</si>
  <si>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</si>
  <si>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</si>
  <si>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</si>
  <si>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</si>
  <si>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</si>
  <si>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</si>
  <si>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</si>
  <si>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</si>
  <si>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</si>
  <si>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</si>
  <si>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</si>
  <si>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</si>
  <si>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</si>
  <si>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</si>
  <si>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</si>
  <si>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</si>
  <si>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</si>
  <si>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</si>
  <si>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</si>
  <si>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</si>
  <si>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</si>
  <si>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</si>
  <si>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</si>
  <si>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</si>
  <si>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</si>
  <si>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</si>
  <si>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</si>
  <si>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</si>
  <si>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</si>
  <si>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</si>
  <si>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</si>
  <si>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</si>
  <si>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</si>
  <si>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</si>
  <si>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</si>
  <si>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</si>
  <si>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</si>
  <si>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</si>
  <si>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</si>
  <si>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</si>
  <si>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</si>
  <si>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</si>
  <si>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</si>
  <si>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</si>
  <si>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</si>
  <si>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</si>
  <si>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</si>
  <si>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</si>
  <si>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</si>
  <si>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</si>
  <si>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</si>
  <si>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</si>
  <si>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</si>
  <si>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</si>
  <si>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</si>
  <si>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</si>
  <si>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</si>
  <si>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</si>
  <si>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</si>
  <si>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</si>
  <si>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</si>
  <si>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</si>
  <si>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</si>
  <si>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</si>
  <si>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</si>
  <si>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</si>
  <si>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</si>
  <si>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</si>
  <si>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</si>
  <si>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</si>
  <si>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</si>
  <si>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</si>
  <si>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</si>
  <si>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</si>
  <si>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</si>
  <si>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</si>
  <si>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</si>
  <si>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</si>
  <si>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</si>
  <si>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</si>
  <si>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</si>
  <si>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</si>
  <si>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</si>
  <si>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</si>
  <si>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</si>
  <si>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</si>
  <si>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</si>
  <si>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</si>
  <si>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</si>
  <si>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</si>
  <si>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</si>
  <si>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</si>
  <si>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</si>
  <si>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</si>
  <si>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</si>
  <si>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</si>
  <si>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</si>
  <si>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</si>
  <si>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</si>
  <si>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</si>
  <si>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</si>
  <si>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</si>
  <si>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</si>
  <si>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</si>
  <si>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</si>
  <si>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</si>
  <si>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</si>
  <si>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</si>
  <si>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</si>
  <si>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</si>
  <si>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</si>
  <si>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</si>
  <si>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</si>
  <si>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</si>
  <si>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</si>
  <si>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</si>
  <si>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</si>
  <si>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</si>
  <si>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</si>
  <si>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</si>
  <si>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</si>
  <si>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</si>
  <si>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</si>
  <si>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</si>
  <si>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</si>
  <si>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</si>
  <si>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</si>
  <si>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</si>
  <si>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</si>
  <si>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</si>
  <si>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</si>
  <si>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</si>
  <si>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</si>
  <si>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</si>
  <si>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</si>
  <si>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</si>
  <si>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</si>
  <si>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</si>
  <si>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</si>
  <si>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</si>
  <si>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</si>
  <si>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</si>
  <si>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</si>
  <si>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</si>
  <si>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</si>
  <si>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</si>
  <si>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</si>
  <si>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</si>
  <si>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</si>
  <si>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</si>
  <si>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</si>
  <si>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</si>
  <si>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</si>
  <si>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</si>
  <si>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</si>
  <si>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</si>
  <si>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</si>
  <si>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</si>
  <si>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</si>
  <si>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</si>
  <si>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</si>
  <si>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</si>
  <si>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</si>
  <si>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</si>
  <si>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</si>
  <si>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</si>
  <si>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</si>
  <si>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</si>
  <si>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</si>
  <si>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</si>
  <si>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</si>
  <si>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</si>
  <si>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</si>
  <si>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</si>
  <si>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</si>
  <si>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</si>
  <si>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</si>
  <si>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</si>
  <si>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</si>
  <si>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</si>
  <si>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</si>
  <si>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</si>
  <si>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</si>
  <si>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</si>
  <si>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</si>
  <si>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</si>
  <si>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</si>
  <si>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</si>
  <si>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</si>
  <si>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</si>
  <si>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</si>
  <si>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</si>
  <si>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</si>
  <si>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</si>
  <si>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</si>
  <si>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</si>
  <si>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</si>
  <si>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</si>
  <si>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</si>
  <si>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</si>
  <si>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</si>
  <si>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</si>
  <si>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</si>
  <si>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</si>
  <si>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</si>
  <si>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</si>
  <si>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</si>
  <si>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</si>
  <si>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</si>
  <si>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</si>
  <si>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</si>
  <si>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</si>
  <si>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</si>
  <si>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</si>
  <si>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</si>
  <si>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</si>
  <si>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</si>
  <si>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</si>
  <si>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</si>
  <si>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</si>
  <si>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</si>
  <si>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</si>
  <si>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</si>
  <si>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</si>
  <si>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</si>
  <si>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</si>
  <si>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</si>
  <si>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</si>
  <si>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</si>
  <si>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</si>
  <si>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</si>
  <si>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</si>
  <si>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</si>
  <si>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</si>
  <si>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</si>
  <si>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</si>
  <si>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</si>
  <si>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</si>
  <si>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</si>
  <si>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</si>
  <si>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</si>
  <si>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</si>
  <si>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</si>
  <si>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</si>
  <si>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</si>
  <si>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</si>
  <si>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</si>
  <si>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</si>
  <si>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</si>
  <si>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</si>
  <si>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</si>
  <si>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</si>
  <si>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</si>
  <si>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</si>
  <si>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</si>
  <si>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</si>
  <si>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</si>
  <si>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</si>
  <si>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</si>
  <si>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</si>
  <si>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</si>
  <si>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</si>
  <si>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</si>
  <si>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</si>
  <si>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</si>
  <si>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</si>
  <si>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</si>
  <si>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</si>
  <si>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</si>
  <si>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</si>
  <si>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</si>
  <si>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</si>
  <si>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</si>
  <si>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</si>
  <si>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</si>
  <si>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</si>
  <si>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</si>
  <si>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</si>
  <si>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</si>
  <si>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</si>
  <si>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</si>
  <si>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</si>
  <si>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</si>
  <si>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</si>
  <si>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</si>
  <si>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</si>
  <si>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</si>
  <si>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</si>
  <si>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</si>
  <si>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</si>
  <si>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</si>
  <si>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</si>
  <si>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</si>
  <si>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</si>
  <si>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</si>
  <si>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</si>
  <si>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</si>
  <si>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</si>
  <si>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</si>
  <si>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</si>
  <si>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</si>
  <si>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</si>
  <si>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</si>
  <si>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</si>
  <si>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</si>
  <si>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</si>
  <si>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</si>
  <si>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</si>
  <si>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</si>
  <si>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</si>
  <si>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</si>
  <si>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</si>
  <si>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</si>
  <si>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</si>
  <si>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</si>
  <si>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</si>
  <si>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</si>
  <si>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</si>
  <si>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</si>
  <si>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</si>
  <si>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</si>
  <si>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</si>
  <si>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</si>
  <si>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</si>
  <si>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</si>
  <si>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</si>
  <si>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</si>
  <si>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</si>
  <si>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</si>
  <si>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</si>
  <si>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</si>
  <si>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</si>
  <si>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</si>
  <si>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</si>
  <si>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</si>
  <si>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</si>
  <si>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</si>
  <si>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</si>
  <si>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</si>
  <si>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</si>
  <si>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</si>
  <si>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</si>
  <si>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</si>
  <si>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</si>
  <si>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</si>
  <si>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</si>
  <si>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</si>
  <si>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</si>
  <si>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</si>
  <si>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</si>
  <si>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</si>
  <si>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</si>
  <si>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</si>
  <si>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</si>
  <si>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</si>
  <si>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</si>
  <si>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</si>
  <si>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</si>
  <si>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</si>
  <si>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</si>
  <si>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</si>
  <si>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</si>
  <si>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</si>
  <si>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</si>
  <si>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</si>
  <si>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</si>
  <si>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</si>
  <si>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</si>
  <si>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</si>
  <si>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</si>
  <si>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</si>
  <si>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</si>
  <si>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</si>
  <si>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</si>
  <si>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</si>
  <si>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</si>
  <si>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</si>
  <si>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</si>
  <si>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</si>
  <si>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</si>
  <si>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</si>
  <si>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</si>
  <si>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</si>
  <si>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</si>
  <si>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</si>
  <si>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</si>
  <si>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</si>
  <si>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</si>
  <si>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</si>
  <si>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</si>
  <si>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</si>
  <si>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</si>
  <si>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</si>
  <si>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</si>
  <si>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</si>
  <si>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</si>
  <si>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</si>
  <si>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</si>
  <si>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</si>
  <si>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</si>
  <si>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</si>
  <si>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</si>
  <si>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</si>
  <si>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</si>
  <si>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</si>
  <si>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</si>
  <si>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</si>
  <si>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</si>
  <si>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</si>
  <si>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</si>
  <si>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</si>
  <si>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</si>
  <si>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</si>
  <si>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</si>
  <si>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</si>
  <si>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</si>
  <si>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</si>
  <si>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</si>
  <si>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</si>
  <si>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</si>
  <si>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</si>
  <si>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</si>
  <si>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</si>
  <si>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</si>
  <si>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</si>
  <si>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</si>
  <si>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</si>
  <si>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</si>
  <si>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</si>
  <si>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</si>
  <si>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</si>
  <si>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</si>
  <si>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</si>
  <si>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</si>
  <si>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</si>
  <si>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</si>
  <si>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</si>
  <si>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</si>
  <si>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</si>
  <si>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</si>
  <si>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</si>
  <si>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</si>
  <si>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</si>
  <si>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</si>
  <si>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</si>
  <si>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</si>
  <si>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</si>
  <si>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</si>
  <si>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</si>
  <si>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</si>
  <si>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</si>
  <si>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</si>
  <si>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</si>
  <si>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</si>
  <si>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</si>
  <si>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</si>
  <si>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</si>
  <si>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</si>
  <si>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</si>
  <si>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</si>
  <si>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</si>
  <si>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</si>
  <si>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</si>
  <si>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</si>
  <si>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</si>
  <si>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</si>
  <si>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</si>
  <si>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</si>
  <si>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</si>
  <si>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</si>
  <si>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</si>
  <si>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</si>
  <si>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</si>
  <si>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</si>
  <si>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</si>
  <si>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</si>
  <si>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</si>
  <si>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</si>
  <si>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</si>
  <si>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</si>
  <si>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</si>
  <si>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</si>
  <si>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</si>
  <si>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</si>
  <si>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</si>
  <si>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</si>
  <si>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</si>
  <si>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</si>
  <si>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</si>
  <si>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</si>
  <si>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</si>
  <si>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</si>
  <si>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</si>
  <si>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</si>
  <si>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</si>
  <si>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</si>
  <si>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</si>
  <si>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</si>
  <si>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</si>
  <si>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</si>
  <si>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</si>
  <si>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</si>
  <si>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</si>
  <si>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</si>
  <si>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</si>
  <si>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</si>
  <si>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</si>
  <si>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</si>
  <si>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</si>
  <si>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</si>
  <si>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</si>
  <si>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</si>
  <si>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</si>
  <si>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</si>
  <si>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</si>
  <si>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</si>
  <si>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</si>
  <si>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</si>
  <si>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</si>
  <si>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</si>
  <si>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</si>
  <si>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</si>
  <si>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</si>
  <si>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</si>
  <si>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</si>
  <si>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</si>
  <si>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</si>
  <si>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</si>
  <si>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</si>
  <si>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</si>
  <si>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</si>
  <si>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</si>
  <si>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</si>
  <si>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</si>
  <si>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</si>
  <si>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</si>
  <si>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</si>
  <si>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</si>
  <si>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</si>
  <si>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</si>
  <si>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</si>
  <si>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</si>
  <si>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</si>
  <si>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</si>
  <si>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</si>
  <si>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</si>
  <si>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</si>
  <si>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</si>
  <si>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</si>
  <si>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</si>
  <si>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</si>
  <si>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</si>
  <si>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</si>
  <si>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</si>
  <si>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</si>
  <si>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</si>
  <si>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</si>
  <si>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</si>
  <si>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</si>
  <si>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</si>
  <si>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</si>
  <si>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</si>
  <si>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</si>
  <si>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</si>
  <si>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</si>
  <si>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</si>
  <si>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</si>
  <si>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</si>
  <si>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</si>
  <si>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</si>
  <si>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</si>
  <si>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</si>
  <si>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</si>
  <si>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</si>
  <si>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</si>
  <si>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</si>
  <si>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</si>
  <si>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</si>
  <si>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</si>
  <si>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</si>
  <si>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</si>
  <si>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</si>
  <si>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</si>
  <si>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</si>
  <si>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</si>
  <si>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</si>
  <si>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</si>
  <si>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</si>
  <si>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</si>
  <si>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</si>
  <si>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</si>
  <si>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</si>
  <si>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</si>
  <si>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</si>
  <si>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</si>
  <si>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</si>
  <si>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</si>
  <si>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</si>
  <si>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</si>
  <si>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</si>
  <si>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</si>
  <si>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</si>
  <si>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</si>
  <si>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</si>
  <si>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</si>
  <si>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</si>
  <si>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</si>
  <si>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</si>
  <si>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</si>
  <si>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</si>
  <si>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</si>
  <si>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</si>
  <si>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</si>
  <si>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</si>
  <si>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</si>
  <si>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</si>
  <si>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</si>
  <si>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</si>
  <si>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</si>
  <si>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</si>
  <si>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</si>
  <si>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</si>
  <si>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</si>
  <si>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</si>
  <si>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</si>
  <si>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</si>
  <si>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</si>
  <si>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</si>
  <si>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</si>
  <si>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</si>
  <si>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</si>
  <si>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</si>
  <si>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</si>
  <si>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</si>
  <si>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</si>
  <si>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</si>
  <si>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</si>
  <si>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</si>
  <si>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</si>
  <si>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</si>
  <si>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</si>
  <si>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</si>
  <si>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</si>
  <si>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</si>
  <si>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</si>
  <si>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</si>
  <si>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</si>
  <si>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</si>
  <si>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</si>
  <si>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</si>
  <si>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</si>
  <si>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</si>
  <si>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</si>
  <si>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</si>
  <si>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</si>
  <si>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</si>
  <si>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</si>
  <si>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</si>
  <si>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</si>
  <si>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</si>
  <si>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</si>
  <si>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</si>
  <si>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</si>
  <si>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</si>
  <si>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</si>
  <si>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</si>
  <si>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</si>
  <si>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</si>
  <si>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</si>
  <si>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</si>
  <si>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</si>
  <si>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</si>
  <si>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</si>
  <si>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</si>
  <si>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</si>
  <si>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</si>
  <si>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</si>
  <si>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</si>
  <si>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</si>
  <si>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</si>
  <si>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</si>
  <si>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</si>
  <si>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</si>
  <si>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</si>
  <si>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</si>
  <si>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</si>
  <si>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</si>
  <si>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</si>
  <si>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</si>
  <si>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</si>
  <si>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</si>
  <si>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</si>
  <si>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</si>
  <si>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</si>
  <si>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</si>
  <si>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</si>
  <si>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</si>
  <si>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</si>
  <si>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</si>
  <si>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</si>
  <si>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</si>
  <si>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</si>
  <si>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</si>
  <si>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</si>
  <si>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</si>
  <si>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</si>
  <si>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</si>
  <si>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</si>
  <si>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</si>
  <si>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</si>
  <si>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</si>
  <si>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</si>
  <si>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</si>
  <si>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</si>
  <si>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</si>
  <si>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</si>
  <si>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</si>
  <si>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</si>
  <si>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</si>
  <si>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</si>
  <si>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</si>
  <si>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</si>
  <si>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</si>
  <si>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</si>
  <si>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</si>
  <si>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</si>
  <si>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</si>
  <si>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</si>
  <si>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</si>
  <si>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</si>
  <si>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</si>
  <si>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</si>
  <si>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</si>
  <si>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</si>
  <si>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</si>
  <si>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</si>
  <si>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</si>
  <si>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</si>
  <si>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</si>
  <si>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</si>
  <si>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</si>
  <si>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</si>
  <si>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</si>
  <si>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</si>
  <si>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</si>
  <si>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</si>
  <si>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</si>
  <si>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</si>
  <si>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</si>
  <si>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</si>
  <si>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</si>
  <si>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</si>
  <si>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</si>
  <si>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</si>
  <si>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</si>
  <si>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</si>
  <si>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</si>
  <si>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</si>
  <si>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</si>
  <si>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</si>
  <si>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</si>
  <si>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</si>
  <si>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</si>
  <si>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</si>
  <si>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</si>
  <si>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</si>
  <si>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</si>
  <si>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</si>
  <si>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</si>
  <si>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</si>
  <si>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</si>
  <si>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</si>
  <si>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</si>
  <si>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</si>
  <si>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</si>
  <si>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</si>
  <si>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</si>
  <si>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</si>
  <si>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</si>
  <si>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</si>
  <si>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</si>
  <si>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</si>
  <si>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</si>
  <si>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</si>
  <si>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</si>
  <si>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</si>
  <si>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</si>
  <si>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</si>
  <si>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</si>
  <si>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</si>
  <si>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</si>
  <si>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</si>
  <si>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</si>
  <si>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</si>
  <si>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</si>
  <si>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</si>
  <si>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</si>
  <si>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</si>
  <si>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</si>
  <si>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</si>
  <si>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</si>
  <si>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</si>
  <si>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</si>
  <si>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</si>
  <si>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</si>
  <si>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</si>
  <si>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</si>
  <si>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</si>
  <si>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</si>
  <si>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</si>
  <si>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</si>
  <si>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</si>
  <si>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</si>
  <si>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</si>
  <si>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</si>
  <si>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</si>
  <si>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</si>
  <si>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</si>
  <si>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</si>
  <si>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</si>
  <si>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</si>
  <si>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</si>
  <si>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</si>
  <si>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</si>
  <si>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</si>
  <si>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</si>
  <si>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</si>
  <si>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</si>
  <si>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</si>
  <si>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</si>
  <si>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</si>
  <si>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</si>
  <si>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</si>
  <si>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</si>
  <si>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</si>
  <si>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</si>
  <si>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</si>
  <si>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</si>
  <si>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</si>
  <si>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</si>
  <si>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</si>
  <si>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</si>
  <si>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</si>
  <si>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</si>
  <si>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</si>
  <si>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</si>
  <si>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</si>
  <si>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</si>
  <si>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</si>
  <si>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</si>
  <si>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</si>
  <si>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</si>
  <si>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</si>
  <si>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</si>
  <si>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</si>
  <si>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</si>
  <si>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</si>
  <si>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</si>
  <si>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</si>
  <si>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</si>
  <si>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</si>
  <si>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</si>
  <si>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</si>
  <si>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</si>
  <si>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</si>
  <si>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</si>
  <si>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</si>
  <si>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</si>
  <si>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</si>
  <si>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</si>
  <si>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</si>
  <si>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</si>
  <si>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</si>
  <si>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</si>
  <si>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</si>
  <si>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</si>
  <si>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</si>
  <si>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</si>
  <si>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</si>
  <si>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</si>
  <si>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</si>
  <si>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</si>
  <si>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</si>
  <si>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</si>
  <si>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</si>
  <si>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</si>
  <si>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</si>
  <si>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</si>
  <si>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</si>
  <si>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</si>
  <si>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</si>
  <si>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</si>
  <si>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</si>
  <si>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</si>
  <si>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</si>
  <si>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</si>
  <si>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</si>
  <si>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</si>
  <si>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</si>
  <si>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</si>
  <si>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</si>
  <si>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</si>
  <si>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</si>
  <si>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</si>
  <si>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</si>
  <si>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</si>
  <si>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</si>
  <si>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</si>
  <si>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</si>
  <si>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</si>
  <si>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</si>
  <si>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</si>
  <si>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</si>
  <si>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</si>
  <si>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</si>
  <si>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</si>
  <si>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</si>
  <si>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</si>
  <si>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</si>
  <si>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</si>
  <si>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</si>
  <si>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</si>
  <si>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</si>
  <si>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</si>
  <si>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</si>
  <si>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</si>
  <si>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</si>
  <si>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</si>
  <si>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</si>
  <si>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</si>
  <si>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</si>
  <si>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</si>
  <si>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</si>
  <si>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</si>
  <si>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</si>
  <si>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</si>
  <si>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</si>
  <si>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</si>
  <si>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</si>
  <si>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</si>
  <si>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</si>
  <si>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</si>
  <si>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</si>
  <si>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</si>
  <si>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</si>
  <si>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</si>
  <si>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</si>
  <si>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</si>
  <si>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</si>
  <si>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</si>
  <si>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</si>
  <si>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</si>
  <si>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</si>
  <si>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</si>
  <si>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</si>
  <si>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</si>
  <si>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</si>
  <si>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</si>
  <si>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</si>
  <si>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</si>
  <si>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</si>
  <si>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</si>
  <si>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</si>
  <si>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</si>
  <si>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</si>
  <si>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</si>
  <si>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</si>
  <si>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</si>
  <si>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</si>
  <si>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</si>
  <si>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</si>
  <si>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</si>
  <si>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</si>
  <si>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</si>
  <si>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</si>
  <si>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</si>
  <si>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</si>
  <si>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</si>
  <si>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</si>
  <si>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</si>
  <si>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</si>
  <si>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</si>
  <si>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</si>
  <si>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</si>
  <si>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</si>
  <si>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</si>
  <si>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</si>
  <si>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</si>
  <si>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</si>
  <si>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</si>
  <si>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</si>
  <si>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</si>
  <si>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</si>
  <si>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</si>
  <si>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</si>
  <si>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</si>
  <si>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</si>
  <si>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</si>
  <si>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</si>
  <si>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</si>
  <si>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</si>
  <si>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</si>
  <si>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</si>
  <si>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</si>
  <si>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</si>
  <si>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</si>
  <si>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</si>
  <si>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</si>
  <si>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</si>
  <si>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</si>
  <si>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</si>
  <si>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</si>
  <si>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</si>
  <si>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</si>
  <si>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</si>
  <si>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</si>
  <si>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</si>
  <si>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</si>
  <si>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</si>
  <si>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</si>
  <si>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</si>
  <si>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</si>
  <si>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</si>
  <si>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</si>
  <si>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</si>
  <si>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</si>
  <si>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</si>
  <si>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</si>
  <si>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</si>
  <si>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</si>
  <si>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</si>
  <si>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</si>
  <si>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</si>
  <si>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</si>
  <si>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</si>
  <si>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</si>
  <si>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</si>
  <si>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</si>
  <si>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</si>
  <si>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</si>
  <si>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</si>
  <si>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</si>
  <si>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</si>
  <si>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</si>
  <si>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</si>
  <si>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</si>
  <si>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</si>
  <si>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</si>
  <si>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</si>
  <si>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</si>
  <si>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</si>
  <si>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</si>
  <si>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</si>
  <si>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</si>
  <si>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</si>
  <si>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</si>
  <si>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</si>
  <si>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</si>
  <si>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</si>
  <si>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</si>
  <si>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</si>
  <si>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</si>
  <si>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</si>
  <si>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</si>
  <si>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</si>
  <si>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</si>
  <si>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</si>
  <si>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</si>
  <si>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</si>
  <si>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</si>
  <si>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</si>
  <si>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</si>
  <si>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</si>
  <si>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</si>
  <si>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</si>
  <si>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</si>
  <si>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</si>
  <si>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</si>
  <si>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</si>
  <si>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</si>
  <si>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</si>
  <si>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</si>
  <si>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</si>
  <si>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</si>
  <si>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</si>
  <si>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</si>
  <si>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</si>
  <si>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</si>
  <si>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</si>
  <si>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</si>
  <si>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</si>
  <si>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</si>
  <si>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</si>
  <si>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</si>
  <si>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</si>
  <si>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</si>
  <si>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</si>
  <si>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</si>
  <si>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</si>
  <si>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</si>
  <si>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</si>
  <si>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</si>
  <si>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</si>
  <si>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</si>
  <si>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</si>
  <si>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</si>
  <si>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</si>
  <si>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</si>
  <si>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</si>
  <si>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</si>
  <si>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</si>
  <si>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</si>
  <si>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</si>
  <si>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</si>
  <si>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</si>
  <si>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</si>
  <si>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</si>
  <si>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</si>
  <si>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</si>
  <si>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</si>
  <si>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</si>
  <si>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</si>
  <si>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</si>
  <si>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</si>
  <si>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</si>
  <si>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</si>
  <si>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</si>
  <si>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</si>
  <si>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</si>
  <si>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</si>
  <si>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</si>
  <si>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</si>
  <si>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</si>
  <si>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</si>
  <si>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</si>
  <si>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</si>
  <si>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</si>
  <si>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</si>
  <si>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</si>
  <si>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</si>
  <si>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</si>
  <si>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</si>
  <si>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</si>
  <si>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</si>
  <si>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</si>
  <si>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</si>
  <si>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</si>
  <si>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</si>
  <si>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</si>
  <si>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</si>
  <si>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</si>
  <si>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</si>
  <si>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</si>
  <si>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</si>
  <si>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</si>
  <si>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</si>
  <si>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</si>
  <si>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</si>
  <si>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</si>
  <si>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</si>
  <si>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</si>
  <si>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</si>
  <si>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</si>
  <si>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</si>
  <si>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</si>
  <si>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</si>
  <si>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</si>
  <si>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</si>
  <si>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</si>
  <si>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</si>
  <si>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</si>
  <si>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</si>
  <si>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</si>
  <si>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</si>
  <si>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</si>
  <si>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</si>
  <si>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</si>
  <si>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</si>
  <si>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</si>
  <si>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</si>
  <si>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</si>
  <si>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</si>
  <si>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</si>
  <si>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</si>
  <si>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</si>
  <si>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</si>
  <si>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</si>
  <si>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</si>
  <si>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</si>
  <si>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</si>
  <si>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</si>
  <si>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</si>
  <si>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</si>
  <si>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</si>
  <si>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</si>
  <si>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</si>
  <si>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</si>
  <si>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</si>
  <si>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</si>
  <si>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</si>
  <si>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</si>
  <si>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</si>
  <si>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</si>
  <si>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</si>
  <si>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</si>
  <si>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</si>
  <si>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</si>
  <si>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</si>
  <si>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</si>
  <si>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</si>
  <si>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</si>
  <si>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</si>
  <si>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</si>
  <si>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</si>
  <si>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</si>
  <si>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</si>
  <si>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</si>
  <si>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</si>
  <si>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</si>
  <si>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</si>
  <si>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</si>
  <si>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</si>
  <si>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</si>
  <si>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</si>
  <si>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</si>
  <si>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</si>
  <si>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</si>
  <si>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</si>
  <si>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</si>
  <si>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</si>
  <si>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</si>
  <si>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</si>
  <si>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</si>
  <si>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</si>
  <si>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</si>
  <si>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</si>
  <si>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</si>
  <si>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</si>
  <si>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</si>
  <si>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</si>
  <si>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</si>
  <si>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</si>
  <si>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</si>
  <si>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</si>
  <si>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</si>
  <si>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</si>
  <si>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</si>
  <si>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</si>
  <si>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</si>
  <si>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</si>
  <si>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</si>
  <si>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</si>
  <si>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</si>
  <si>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</si>
  <si>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</si>
  <si>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</si>
  <si>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</si>
  <si>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</si>
  <si>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</si>
  <si>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</si>
  <si>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</si>
  <si>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</si>
  <si>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</si>
  <si>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</si>
  <si>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</si>
  <si>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</si>
  <si>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</si>
  <si>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</si>
  <si>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</si>
  <si>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</si>
  <si>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</si>
  <si>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</si>
  <si>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</si>
  <si>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</si>
  <si>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</si>
  <si>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</si>
  <si>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</si>
  <si>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</si>
  <si>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</si>
  <si>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</si>
  <si>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</si>
  <si>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</si>
  <si>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</si>
  <si>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</si>
  <si>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</si>
  <si>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</si>
  <si>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</si>
  <si>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</si>
  <si>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</si>
  <si>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</si>
  <si>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</si>
  <si>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</si>
  <si>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</si>
  <si>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</si>
  <si>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</si>
  <si>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</si>
  <si>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</si>
  <si>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</si>
  <si>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</si>
  <si>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</si>
  <si>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</si>
  <si>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</si>
  <si>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</si>
  <si>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</si>
  <si>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</si>
  <si>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</si>
  <si>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</si>
  <si>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</si>
  <si>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</si>
  <si>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</si>
  <si>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</si>
  <si>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</si>
  <si>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</si>
  <si>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</si>
  <si>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</si>
  <si>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</si>
  <si>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</si>
  <si>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</si>
  <si>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</si>
  <si>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</si>
  <si>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</si>
  <si>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</si>
  <si>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</si>
  <si>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</si>
  <si>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</si>
  <si>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</si>
  <si>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</si>
  <si>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</si>
  <si>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</si>
  <si>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</si>
  <si>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</si>
  <si>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</si>
  <si>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</si>
  <si>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</si>
  <si>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</si>
  <si>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</si>
  <si>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</si>
  <si>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</si>
  <si>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</si>
  <si>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</si>
  <si>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</si>
  <si>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</si>
  <si>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</si>
  <si>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</si>
  <si>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</si>
  <si>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</si>
  <si>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</si>
  <si>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</si>
  <si>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</si>
  <si>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</si>
  <si>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</si>
  <si>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</si>
  <si>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</si>
  <si>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</si>
  <si>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</si>
  <si>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</si>
  <si>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</si>
  <si>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</si>
  <si>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</si>
  <si>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</si>
  <si>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</si>
  <si>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</si>
  <si>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</si>
  <si>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</si>
  <si>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</si>
  <si>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</si>
  <si>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</si>
  <si>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</si>
  <si>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</si>
  <si>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</si>
  <si>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</si>
  <si>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</si>
  <si>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</si>
  <si>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</si>
  <si>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</si>
  <si>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</si>
  <si>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</si>
  <si>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</si>
  <si>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</si>
  <si>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</si>
  <si>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</si>
  <si>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</si>
  <si>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</si>
  <si>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</si>
  <si>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</si>
  <si>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</si>
  <si>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</si>
  <si>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</si>
  <si>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</si>
  <si>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</si>
  <si>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</si>
  <si>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</si>
  <si>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</si>
  <si>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</si>
  <si>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</si>
  <si>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</si>
  <si>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</si>
  <si>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</si>
  <si>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</si>
  <si>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</si>
  <si>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</si>
  <si>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</si>
  <si>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</si>
  <si>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</si>
  <si>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</si>
  <si>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</si>
  <si>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</si>
  <si>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</si>
  <si>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</si>
  <si>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</si>
  <si>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</si>
  <si>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</si>
  <si>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</si>
  <si>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</si>
  <si>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</si>
  <si>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</si>
  <si>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</si>
  <si>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</si>
  <si>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</si>
  <si>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</si>
  <si>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</si>
  <si>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</si>
  <si>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</si>
  <si>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</si>
  <si>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</si>
  <si>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</si>
  <si>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</si>
  <si>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</si>
  <si>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</si>
  <si>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</si>
  <si>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</si>
  <si>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</si>
  <si>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</si>
  <si>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</si>
  <si>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</si>
  <si>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</si>
  <si>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</si>
  <si>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</si>
  <si>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</si>
  <si>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</si>
  <si>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</si>
  <si>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</si>
  <si>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</si>
  <si>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</si>
  <si>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</si>
  <si>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</si>
  <si>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</si>
  <si>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</si>
  <si>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</si>
  <si>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</si>
  <si>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</si>
  <si>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</si>
  <si>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</si>
  <si>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</si>
  <si>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</si>
  <si>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</si>
  <si>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</si>
  <si>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</si>
  <si>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</si>
  <si>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</si>
  <si>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</si>
  <si>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</si>
  <si>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</si>
  <si>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</si>
  <si>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</si>
  <si>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</si>
  <si>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</si>
  <si>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</si>
  <si>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</si>
  <si>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</si>
  <si>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</si>
  <si>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</si>
  <si>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</si>
  <si>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</si>
  <si>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</si>
  <si>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</si>
  <si>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</si>
  <si>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</si>
  <si>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</si>
  <si>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</si>
  <si>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</si>
  <si>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</si>
  <si>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</si>
  <si>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</si>
  <si>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</si>
  <si>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</si>
  <si>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</si>
  <si>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</si>
  <si>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</si>
  <si>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</si>
  <si>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</si>
  <si>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</si>
  <si>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</si>
  <si>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</si>
  <si>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</si>
  <si>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</si>
  <si>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</si>
  <si>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</si>
  <si>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</si>
  <si>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</si>
  <si>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</si>
  <si>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</si>
  <si>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</si>
  <si>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</si>
  <si>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</si>
  <si>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</si>
  <si>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</si>
  <si>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</si>
  <si>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</si>
  <si>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</si>
  <si>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</si>
  <si>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</si>
  <si>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</si>
  <si>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</si>
  <si>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</si>
  <si>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</si>
  <si>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</si>
  <si>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</si>
  <si>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</si>
  <si>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</si>
  <si>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</si>
  <si>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</si>
  <si>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</si>
  <si>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</si>
  <si>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</si>
  <si>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</si>
  <si>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</si>
  <si>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</si>
  <si>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</si>
  <si>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</si>
  <si>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</si>
  <si>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</si>
  <si>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</si>
  <si>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</si>
  <si>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</si>
  <si>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</si>
  <si>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</si>
  <si>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</si>
  <si>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</si>
  <si>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</si>
  <si>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</si>
  <si>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</si>
  <si>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</si>
  <si>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</si>
  <si>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</si>
  <si>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</si>
  <si>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</si>
  <si>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</si>
  <si>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</si>
  <si>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</si>
  <si>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</si>
  <si>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</si>
  <si>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</si>
  <si>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</si>
  <si>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</si>
  <si>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</si>
  <si>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</si>
  <si>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</si>
  <si>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</si>
  <si>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</si>
  <si>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</si>
  <si>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</si>
  <si>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</si>
  <si>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</si>
  <si>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</si>
  <si>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</si>
  <si>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</si>
  <si>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</si>
  <si>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</si>
  <si>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</si>
  <si>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</si>
  <si>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</si>
  <si>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</si>
  <si>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</si>
  <si>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</si>
  <si>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</si>
  <si>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</si>
  <si>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</si>
  <si>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</si>
  <si>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</si>
  <si>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</si>
  <si>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</si>
  <si>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</si>
  <si>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</si>
  <si>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</si>
  <si>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</si>
  <si>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</si>
  <si>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</si>
  <si>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</si>
  <si>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</si>
  <si>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</si>
  <si>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</si>
  <si>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</si>
  <si>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</si>
  <si>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</si>
  <si>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</si>
  <si>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</si>
  <si>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</si>
  <si>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</si>
  <si>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</si>
  <si>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</si>
  <si>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</si>
  <si>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</si>
  <si>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</si>
  <si>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</si>
  <si>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</si>
  <si>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</si>
  <si>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</si>
  <si>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</si>
  <si>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</si>
  <si>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</si>
  <si>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</si>
  <si>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</si>
  <si>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</si>
  <si>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</si>
  <si>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</si>
  <si>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</si>
  <si>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</si>
  <si>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</si>
  <si>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</si>
  <si>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</si>
  <si>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</si>
  <si>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</si>
  <si>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</si>
  <si>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</si>
  <si>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</si>
  <si>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</si>
  <si>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</si>
  <si>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</si>
  <si>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</si>
  <si>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</si>
  <si>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</si>
  <si>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</si>
  <si>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</si>
  <si>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</si>
  <si>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</si>
  <si>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</si>
  <si>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</si>
  <si>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</si>
  <si>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</si>
  <si>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</si>
  <si>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</si>
  <si>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</si>
  <si>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</si>
  <si>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</si>
  <si>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</si>
  <si>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</si>
  <si>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</si>
  <si>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</si>
  <si>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</si>
  <si>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</si>
  <si>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</si>
  <si>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</si>
  <si>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</si>
  <si>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</si>
  <si>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</si>
  <si>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</si>
  <si>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</si>
  <si>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</si>
  <si>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</si>
  <si>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</si>
  <si>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</si>
  <si>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</si>
  <si>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</si>
  <si>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</si>
  <si>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</si>
  <si>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</si>
  <si>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</si>
  <si>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</si>
  <si>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</si>
  <si>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</si>
  <si>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</si>
  <si>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</si>
  <si>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</si>
  <si>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</si>
  <si>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</si>
  <si>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</si>
  <si>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</si>
  <si>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</si>
  <si>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</si>
  <si>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</si>
  <si>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</si>
  <si>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</si>
  <si>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</si>
  <si>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</si>
  <si>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</si>
  <si>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</si>
  <si>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</si>
  <si>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</si>
  <si>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</si>
  <si>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</si>
  <si>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</si>
  <si>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</si>
  <si>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</si>
  <si>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</si>
  <si>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</si>
  <si>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</si>
  <si>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</si>
  <si>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</si>
  <si>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</si>
  <si>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</si>
  <si>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</si>
  <si>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</si>
  <si>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</si>
  <si>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</si>
  <si>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</si>
  <si>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</si>
  <si>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</si>
  <si>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</si>
  <si>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</si>
  <si>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</si>
  <si>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</si>
  <si>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</si>
  <si>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</si>
  <si>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</si>
  <si>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</si>
  <si>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</si>
  <si>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</si>
  <si>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</si>
  <si>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</si>
  <si>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</si>
  <si>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</si>
  <si>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</si>
  <si>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</si>
  <si>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</si>
  <si>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</si>
  <si>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</si>
  <si>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</si>
  <si>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</si>
  <si>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</si>
  <si>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</si>
  <si>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</si>
  <si>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</si>
  <si>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</si>
  <si>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</si>
  <si>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</si>
  <si>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</si>
  <si>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</si>
  <si>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</si>
  <si>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</si>
  <si>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</si>
  <si>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</si>
  <si>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</si>
  <si>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</si>
  <si>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</si>
  <si>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</si>
  <si>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</si>
  <si>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</si>
  <si>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</si>
  <si>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</si>
  <si>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</si>
  <si>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</si>
  <si>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</si>
  <si>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</si>
  <si>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</si>
  <si>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</si>
  <si>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</si>
  <si>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</si>
  <si>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</si>
  <si>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</si>
  <si>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</si>
  <si>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</si>
  <si>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</si>
  <si>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</si>
  <si>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</si>
  <si>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</si>
  <si>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</si>
  <si>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</si>
  <si>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</si>
  <si>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</si>
  <si>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</si>
  <si>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</si>
  <si>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</si>
  <si>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</si>
  <si>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</si>
  <si>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</si>
  <si>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</si>
  <si>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</si>
  <si>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</si>
  <si>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</si>
  <si>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</si>
  <si>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</si>
  <si>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</si>
  <si>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</si>
  <si>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</si>
  <si>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</si>
  <si>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</si>
  <si>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</si>
  <si>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</si>
  <si>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</si>
  <si>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</si>
  <si>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</si>
  <si>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</si>
  <si>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</si>
  <si>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</si>
  <si>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</si>
  <si>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</si>
  <si>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</si>
  <si>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</si>
  <si>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</si>
  <si>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</si>
  <si>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</si>
  <si>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</si>
  <si>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</si>
  <si>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</si>
  <si>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</si>
  <si>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</si>
  <si>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</si>
  <si>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</si>
  <si>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</si>
  <si>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</si>
  <si>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</si>
  <si>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</si>
  <si>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</si>
  <si>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</si>
  <si>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</si>
  <si>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</si>
  <si>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</si>
  <si>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</si>
  <si>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</si>
  <si>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</si>
  <si>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</si>
  <si>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</si>
  <si>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</si>
  <si>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</si>
  <si>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</si>
  <si>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</si>
  <si>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</si>
  <si>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</si>
  <si>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</si>
  <si>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</si>
  <si>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</si>
  <si>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</si>
  <si>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</si>
  <si>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</si>
  <si>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</si>
  <si>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</si>
  <si>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</si>
  <si>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</si>
  <si>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</si>
  <si>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</si>
  <si>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</si>
  <si>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</si>
  <si>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</si>
  <si>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</si>
  <si>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</si>
  <si>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</si>
  <si>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</si>
  <si>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</si>
  <si>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</si>
  <si>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</si>
  <si>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</si>
  <si>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</si>
  <si>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</si>
  <si>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</si>
  <si>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</si>
  <si>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</si>
  <si>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</si>
  <si>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</si>
  <si>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</si>
  <si>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</si>
  <si>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</si>
  <si>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</si>
  <si>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</si>
  <si>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</si>
  <si>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</si>
  <si>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</si>
  <si>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</si>
  <si>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</si>
  <si>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</si>
  <si>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</si>
  <si>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</si>
  <si>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</si>
  <si>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</si>
  <si>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</si>
  <si>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</si>
  <si>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</si>
  <si>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</si>
  <si>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</si>
  <si>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</si>
  <si>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</si>
  <si>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</si>
  <si>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</si>
  <si>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</si>
  <si>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</si>
  <si>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</si>
  <si>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</si>
  <si>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</si>
  <si>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</si>
  <si>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</si>
  <si>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</si>
  <si>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</si>
  <si>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</si>
  <si>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</si>
  <si>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</si>
  <si>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</si>
  <si>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</si>
  <si>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</si>
  <si>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</si>
  <si>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</si>
  <si>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</si>
  <si>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</si>
  <si>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</si>
  <si>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</si>
  <si>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</si>
  <si>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</si>
  <si>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</si>
  <si>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</si>
  <si>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</si>
  <si>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</si>
  <si>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</si>
  <si>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</si>
  <si>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</si>
  <si>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</si>
  <si>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</si>
  <si>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</si>
  <si>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</si>
  <si>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</si>
  <si>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</si>
  <si>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</si>
  <si>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</si>
  <si>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</si>
  <si>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</si>
  <si>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</si>
  <si>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</si>
  <si>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</si>
  <si>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</si>
  <si>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</si>
  <si>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</si>
  <si>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</si>
  <si>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</si>
  <si>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</si>
  <si>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</si>
  <si>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</si>
  <si>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</si>
  <si>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</si>
  <si>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</si>
  <si>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</si>
  <si>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</si>
  <si>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</si>
  <si>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</si>
  <si>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</si>
  <si>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</si>
  <si>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</si>
  <si>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</si>
  <si>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</si>
  <si>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</si>
  <si>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</si>
  <si>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</si>
  <si>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</si>
  <si>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</si>
  <si>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</si>
  <si>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</si>
  <si>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</si>
  <si>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</si>
  <si>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</si>
  <si>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</si>
  <si>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</si>
  <si>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</si>
  <si>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</si>
  <si>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</si>
  <si>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</si>
  <si>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</si>
  <si>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</si>
  <si>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</si>
  <si>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</si>
  <si>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</si>
  <si>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</si>
  <si>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</si>
  <si>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</si>
  <si>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</si>
  <si>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</si>
  <si>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</si>
  <si>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</si>
  <si>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</si>
  <si>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</si>
  <si>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</si>
  <si>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</si>
  <si>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</si>
  <si>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</si>
  <si>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</si>
  <si>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</si>
  <si>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</si>
  <si>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</si>
  <si>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</si>
  <si>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</si>
  <si>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</si>
  <si>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</si>
  <si>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</si>
  <si>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</si>
  <si>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</si>
  <si>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</si>
  <si>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</si>
  <si>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</si>
  <si>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</si>
  <si>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</si>
  <si>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</si>
  <si>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</si>
  <si>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</si>
  <si>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</si>
  <si>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</si>
  <si>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</si>
  <si>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</si>
  <si>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</si>
  <si>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</si>
  <si>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</si>
  <si>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</si>
  <si>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</si>
  <si>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</si>
  <si>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</si>
  <si>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</si>
  <si>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</si>
  <si>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</si>
  <si>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</si>
  <si>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</si>
  <si>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</si>
  <si>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</si>
  <si>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</si>
  <si>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</si>
  <si>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</si>
  <si>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</si>
  <si>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</si>
  <si>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</si>
  <si>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</si>
  <si>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</si>
  <si>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</si>
  <si>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</si>
  <si>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</si>
  <si>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</si>
  <si>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</si>
  <si>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</si>
  <si>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</si>
  <si>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</si>
  <si>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</si>
  <si>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</si>
  <si>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</si>
  <si>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</si>
  <si>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</si>
  <si>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</si>
  <si>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</si>
  <si>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</si>
  <si>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</si>
  <si>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</si>
  <si>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</si>
  <si>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</si>
  <si>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</si>
  <si>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</si>
  <si>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</si>
  <si>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</si>
  <si>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</si>
  <si>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</si>
  <si>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</si>
  <si>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</si>
  <si>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</si>
  <si>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</si>
  <si>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</si>
  <si>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</si>
  <si>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</si>
  <si>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</si>
  <si>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</si>
  <si>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</si>
  <si>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</si>
  <si>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</si>
  <si>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</si>
  <si>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</si>
  <si>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</si>
  <si>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</si>
  <si>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</si>
  <si>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</si>
  <si>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</si>
  <si>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</si>
  <si>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</si>
  <si>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</si>
  <si>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</si>
  <si>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</si>
  <si>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</si>
  <si>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</si>
  <si>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</si>
  <si>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</si>
  <si>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</si>
  <si>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</si>
  <si>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</si>
  <si>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</si>
  <si>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</si>
  <si>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</si>
  <si>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</si>
  <si>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</si>
  <si>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</si>
  <si>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</si>
  <si>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</si>
  <si>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</si>
  <si>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</si>
  <si>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</si>
  <si>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</si>
  <si>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</si>
  <si>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</si>
  <si>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</si>
  <si>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</si>
  <si>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</si>
  <si>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</si>
  <si>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</si>
  <si>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</si>
  <si>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</si>
  <si>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</si>
  <si>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</si>
  <si>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</si>
  <si>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</si>
  <si>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</si>
  <si>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</si>
  <si>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</si>
  <si>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</si>
  <si>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</si>
  <si>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</si>
  <si>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</si>
  <si>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</si>
  <si>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</si>
  <si>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</si>
  <si>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</si>
  <si>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</si>
  <si>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</si>
  <si>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</si>
  <si>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</si>
  <si>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</si>
  <si>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</si>
  <si>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</si>
  <si>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</si>
  <si>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</si>
  <si>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</si>
  <si>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</si>
  <si>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</si>
  <si>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</si>
  <si>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</si>
  <si>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</si>
  <si>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</si>
  <si>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</si>
  <si>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</si>
  <si>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</si>
  <si>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</si>
  <si>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</si>
  <si>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</si>
  <si>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</si>
  <si>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</si>
  <si>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</si>
  <si>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</si>
  <si>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</si>
  <si>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</si>
  <si>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</si>
  <si>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</si>
  <si>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</si>
  <si>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</si>
  <si>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</si>
  <si>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</si>
  <si>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</si>
  <si>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</si>
  <si>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</si>
  <si>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</si>
  <si>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</si>
  <si>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</si>
  <si>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</si>
  <si>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</si>
  <si>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</si>
  <si>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</si>
  <si>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</si>
  <si>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</si>
  <si>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</si>
  <si>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</si>
  <si>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</si>
  <si>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</si>
  <si>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</si>
  <si>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</si>
  <si>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</si>
  <si>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</si>
  <si>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</si>
  <si>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</si>
  <si>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</si>
  <si>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</si>
  <si>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</si>
  <si>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</si>
  <si>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</si>
  <si>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</si>
  <si>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</si>
  <si>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</si>
  <si>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</si>
  <si>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</si>
  <si>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</si>
  <si>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</si>
  <si>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</si>
  <si>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</si>
  <si>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</si>
  <si>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</si>
  <si>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</si>
  <si>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</si>
  <si>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</si>
  <si>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</si>
  <si>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</si>
  <si>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</si>
  <si>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</si>
  <si>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</si>
  <si>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</si>
  <si>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</si>
  <si>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</si>
  <si>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</si>
  <si>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</si>
  <si>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</si>
  <si>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</si>
  <si>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</si>
  <si>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</si>
  <si>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</si>
  <si>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</si>
  <si>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</si>
  <si>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</si>
  <si>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</si>
  <si>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</si>
  <si>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</si>
  <si>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</si>
  <si>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</si>
  <si>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</si>
  <si>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</si>
  <si>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</si>
  <si>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</si>
  <si>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</si>
  <si>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</si>
  <si>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</si>
  <si>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</si>
  <si>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</si>
  <si>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</si>
  <si>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</si>
  <si>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</si>
  <si>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</si>
  <si>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</si>
  <si>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</si>
  <si>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</si>
  <si>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</si>
  <si>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</si>
  <si>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</si>
  <si>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</si>
  <si>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</si>
  <si>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</si>
  <si>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</si>
  <si>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</si>
  <si>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</si>
  <si>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</si>
  <si>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</si>
  <si>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</si>
  <si>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</si>
  <si>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</si>
  <si>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</si>
  <si>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</si>
  <si>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</si>
  <si>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</si>
  <si>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</si>
  <si>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</si>
  <si>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</si>
  <si>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</si>
  <si>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</si>
  <si>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</si>
  <si>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</si>
  <si>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</si>
  <si>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</si>
  <si>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</si>
  <si>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</si>
  <si>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</si>
  <si>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</si>
  <si>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</si>
  <si>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</si>
  <si>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</si>
  <si>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</si>
  <si>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</si>
  <si>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</si>
  <si>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</si>
  <si>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</si>
  <si>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</si>
  <si>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</si>
  <si>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</si>
  <si>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</si>
  <si>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</si>
  <si>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</si>
  <si>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</si>
  <si>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</si>
  <si>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</si>
  <si>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</si>
  <si>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</si>
  <si>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</si>
  <si>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</si>
  <si>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</si>
  <si>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</si>
  <si>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</si>
  <si>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</si>
  <si>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</si>
  <si>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</si>
  <si>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</si>
  <si>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</si>
  <si>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</si>
  <si>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</si>
  <si>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</si>
  <si>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</si>
  <si>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</si>
  <si>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</si>
  <si>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</si>
  <si>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</si>
  <si>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</si>
  <si>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</si>
  <si>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</si>
  <si>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</si>
  <si>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</si>
  <si>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</si>
  <si>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</si>
  <si>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</si>
  <si>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</si>
  <si>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</si>
  <si>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</si>
  <si>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</si>
  <si>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</si>
  <si>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</si>
  <si>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</si>
  <si>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</si>
  <si>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</si>
  <si>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</si>
  <si>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</si>
  <si>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</si>
  <si>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</si>
  <si>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</si>
  <si>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</si>
  <si>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</si>
  <si>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</si>
  <si>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</si>
  <si>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</si>
  <si>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</si>
  <si>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</si>
  <si>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</si>
  <si>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</si>
  <si>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</si>
  <si>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</si>
  <si>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</si>
  <si>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</si>
  <si>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</si>
  <si>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</si>
  <si>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</si>
  <si>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</si>
  <si>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</si>
  <si>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</si>
  <si>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</si>
  <si>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</si>
  <si>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</si>
  <si>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</si>
  <si>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</si>
  <si>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</si>
  <si>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</si>
  <si>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</si>
  <si>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</si>
  <si>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</si>
  <si>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</si>
  <si>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</si>
  <si>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</si>
  <si>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</si>
  <si>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</si>
  <si>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</si>
  <si>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</si>
  <si>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</si>
  <si>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</si>
  <si>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</si>
  <si>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</si>
  <si>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</si>
  <si>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</si>
  <si>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</si>
  <si>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</si>
  <si>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</si>
  <si>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</si>
  <si>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</si>
  <si>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</si>
  <si>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</si>
  <si>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</si>
  <si>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</si>
  <si>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</si>
  <si>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</si>
  <si>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</si>
  <si>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</si>
  <si>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</si>
  <si>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</si>
  <si>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</si>
  <si>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</si>
  <si>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</si>
  <si>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</si>
  <si>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</si>
  <si>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</si>
  <si>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</si>
  <si>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</si>
  <si>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</si>
  <si>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</si>
  <si>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</si>
  <si>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</si>
  <si>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</si>
  <si>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</si>
  <si>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</si>
  <si>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</si>
  <si>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</si>
  <si>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</si>
  <si>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</si>
  <si>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</si>
  <si>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</si>
  <si>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</si>
  <si>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</si>
  <si>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</si>
  <si>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</si>
  <si>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</si>
  <si>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</si>
  <si>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</si>
  <si>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</si>
  <si>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</si>
  <si>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</si>
  <si>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</si>
  <si>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</si>
  <si>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</si>
  <si>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</si>
  <si>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</si>
  <si>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</si>
  <si>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</si>
  <si>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</si>
  <si>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</si>
  <si>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</si>
  <si>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</si>
  <si>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</si>
  <si>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</si>
  <si>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</si>
  <si>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</si>
  <si>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</si>
  <si>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</si>
  <si>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</si>
  <si>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</si>
  <si>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</si>
  <si>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</si>
  <si>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</si>
  <si>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</si>
  <si>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</si>
  <si>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</si>
  <si>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</si>
  <si>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</si>
  <si>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</si>
  <si>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</si>
  <si>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</si>
  <si>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</si>
  <si>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</si>
  <si>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</si>
  <si>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</si>
  <si>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</si>
  <si>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</si>
  <si>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</si>
  <si>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</si>
  <si>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</si>
  <si>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</si>
  <si>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</si>
  <si>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</si>
  <si>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</si>
  <si>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</si>
  <si>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</si>
  <si>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</si>
  <si>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</si>
  <si>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</si>
  <si>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</si>
  <si>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</si>
  <si>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</si>
  <si>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</si>
  <si>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</si>
  <si>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</si>
  <si>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</si>
  <si>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</si>
  <si>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</si>
  <si>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</si>
  <si>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</si>
  <si>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</si>
  <si>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</si>
  <si>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</si>
  <si>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</si>
  <si>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</si>
  <si>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</si>
  <si>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</si>
  <si>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</si>
  <si>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</si>
  <si>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</si>
  <si>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</si>
  <si>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</si>
  <si>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</si>
  <si>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</si>
  <si>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</si>
  <si>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</si>
  <si>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</si>
  <si>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</si>
  <si>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</si>
  <si>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</si>
  <si>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</si>
  <si>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</si>
  <si>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</si>
  <si>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</si>
  <si>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</si>
  <si>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</si>
  <si>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</si>
  <si>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</si>
  <si>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</si>
  <si>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</si>
  <si>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</si>
  <si>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</si>
  <si>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</si>
  <si>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</si>
  <si>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</si>
  <si>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</si>
  <si>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</si>
  <si>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</si>
  <si>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</si>
  <si>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</si>
  <si>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</si>
  <si>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</si>
  <si>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</si>
  <si>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</si>
  <si>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</si>
  <si>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</si>
  <si>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</si>
  <si>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</si>
  <si>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</si>
  <si>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</si>
  <si>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</si>
  <si>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</si>
  <si>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</si>
  <si>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</si>
  <si>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</si>
  <si>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</si>
  <si>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</si>
  <si>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</si>
  <si>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</si>
  <si>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</si>
  <si>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</si>
  <si>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</si>
  <si>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</si>
  <si>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</si>
  <si>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</si>
  <si>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</si>
  <si>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</si>
  <si>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</si>
  <si>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</si>
  <si>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</si>
  <si>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</si>
  <si>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</si>
  <si>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</si>
  <si>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</si>
  <si>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</si>
  <si>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</si>
  <si>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</si>
  <si>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</si>
  <si>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</si>
  <si>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</si>
  <si>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</si>
  <si>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</si>
  <si>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</si>
  <si>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</si>
  <si>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</si>
  <si>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</si>
  <si>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</si>
  <si>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</si>
  <si>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</si>
  <si>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</si>
  <si>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</si>
  <si>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</si>
  <si>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</si>
  <si>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</si>
  <si>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</si>
  <si>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</si>
  <si>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</si>
  <si>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</si>
  <si>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</si>
  <si>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</si>
  <si>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</si>
  <si>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</si>
  <si>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</si>
  <si>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</si>
  <si>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</si>
  <si>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</si>
  <si>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</si>
  <si>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</si>
  <si>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</si>
  <si>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</si>
  <si>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</si>
  <si>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</si>
  <si>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</si>
  <si>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</si>
  <si>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</si>
  <si>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</si>
  <si>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</si>
  <si>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</si>
  <si>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</si>
  <si>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</si>
  <si>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</si>
  <si>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</si>
  <si>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</si>
  <si>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</si>
  <si>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</si>
  <si>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</si>
  <si>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</si>
  <si>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</si>
  <si>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</si>
  <si>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</si>
  <si>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</si>
  <si>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</si>
  <si>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</si>
  <si>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</si>
  <si>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</si>
  <si>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</si>
  <si>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</si>
  <si>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</si>
  <si>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</si>
  <si>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</si>
  <si>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</si>
  <si>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</si>
  <si>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</si>
  <si>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</si>
  <si>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</si>
  <si>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</si>
  <si>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</si>
  <si>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</si>
  <si>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</si>
  <si>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</si>
  <si>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</si>
  <si>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</si>
  <si>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</si>
  <si>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</si>
  <si>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</si>
  <si>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</si>
  <si>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</si>
  <si>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</si>
  <si>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</si>
  <si>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</si>
  <si>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</si>
  <si>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</si>
  <si>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</si>
  <si>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</si>
  <si>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</si>
  <si>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</si>
  <si>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</si>
  <si>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</si>
  <si>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</si>
  <si>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</si>
  <si>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</si>
  <si>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</si>
  <si>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</si>
  <si>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</si>
  <si>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</si>
  <si>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</si>
  <si>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</si>
  <si>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</si>
  <si>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</si>
  <si>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</si>
  <si>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</si>
  <si>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</si>
  <si>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</si>
  <si>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</si>
  <si>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</si>
  <si>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</si>
  <si>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</si>
  <si>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</si>
  <si>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</si>
  <si>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</si>
  <si>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</si>
  <si>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</si>
  <si>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</si>
  <si>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</si>
  <si>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</si>
  <si>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</si>
  <si>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</si>
  <si>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</si>
  <si>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</si>
  <si>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</si>
  <si>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</si>
  <si>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</si>
  <si>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</si>
  <si>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</si>
  <si>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</si>
  <si>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</si>
  <si>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</si>
  <si>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</si>
  <si>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</si>
  <si>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</si>
  <si>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</si>
  <si>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</si>
  <si>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</si>
  <si>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</si>
  <si>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</si>
  <si>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</si>
  <si>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</si>
  <si>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</si>
  <si>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</si>
  <si>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</si>
  <si>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</si>
  <si>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</si>
  <si>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</si>
  <si>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</si>
  <si>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</si>
  <si>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</si>
  <si>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</si>
  <si>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</si>
  <si>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</si>
  <si>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</si>
  <si>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</si>
  <si>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</si>
  <si>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</si>
  <si>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</si>
  <si>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</si>
  <si>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</si>
  <si>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</si>
  <si>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</si>
  <si>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</si>
  <si>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</si>
  <si>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</si>
  <si>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</si>
  <si>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</si>
  <si>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</si>
  <si>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</si>
  <si>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</si>
  <si>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</si>
  <si>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</si>
  <si>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</si>
  <si>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</si>
  <si>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</si>
  <si>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</si>
  <si>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</si>
  <si>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</si>
  <si>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</si>
  <si>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</si>
  <si>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</si>
  <si>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</si>
  <si>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</si>
  <si>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</si>
  <si>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</si>
  <si>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</si>
  <si>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</si>
  <si>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</si>
  <si>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</si>
  <si>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</si>
  <si>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</si>
  <si>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</si>
  <si>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</si>
  <si>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</si>
  <si>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</si>
  <si>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</si>
  <si>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</si>
  <si>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</si>
  <si>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</si>
  <si>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</si>
  <si>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</si>
  <si>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</si>
  <si>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</si>
  <si>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</si>
  <si>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</si>
  <si>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</si>
  <si>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</si>
  <si>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</si>
  <si>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</si>
  <si>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</si>
  <si>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</si>
  <si>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</si>
  <si>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</si>
  <si>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</si>
  <si>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</si>
  <si>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</si>
  <si>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</si>
  <si>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</si>
  <si>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</si>
  <si>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</si>
  <si>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</si>
  <si>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</si>
  <si>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</si>
  <si>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</si>
  <si>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</si>
  <si>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</si>
  <si>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</si>
  <si>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</si>
  <si>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</si>
  <si>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</si>
  <si>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</si>
  <si>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</si>
  <si>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</si>
  <si>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</si>
  <si>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</si>
  <si>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</si>
  <si>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</si>
  <si>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</si>
  <si>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</si>
  <si>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</si>
  <si>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</si>
  <si>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</si>
  <si>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</si>
  <si>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</si>
  <si>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</si>
  <si>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</si>
  <si>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</si>
  <si>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</si>
  <si>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</si>
  <si>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</si>
  <si>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</si>
  <si>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</si>
  <si>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</si>
  <si>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</si>
  <si>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</si>
  <si>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</si>
  <si>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</si>
  <si>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</si>
  <si>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</si>
  <si>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</si>
  <si>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</si>
  <si>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</si>
  <si>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</si>
  <si>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</si>
  <si>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</si>
  <si>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</si>
  <si>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</si>
  <si>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</si>
  <si>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</si>
  <si>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</si>
  <si>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</si>
  <si>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</si>
  <si>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</si>
  <si>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</si>
  <si>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</si>
  <si>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</si>
  <si>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</si>
  <si>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</si>
  <si>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</si>
  <si>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</si>
  <si>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</si>
  <si>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</si>
  <si>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</si>
  <si>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</si>
  <si>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</si>
  <si>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</si>
  <si>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</si>
  <si>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</si>
  <si>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</si>
  <si>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</si>
  <si>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</si>
  <si>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</si>
  <si>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</si>
  <si>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</si>
  <si>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</si>
  <si>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</si>
  <si>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</si>
  <si>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</si>
  <si>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</si>
  <si>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</si>
  <si>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</si>
  <si>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</si>
  <si>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</si>
  <si>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</si>
  <si>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</si>
  <si>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</si>
  <si>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</si>
  <si>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</si>
  <si>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</si>
  <si>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</si>
  <si>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</si>
  <si>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</si>
  <si>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</si>
  <si>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</si>
  <si>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</si>
  <si>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</si>
  <si>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</si>
  <si>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</si>
  <si>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</si>
  <si>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</si>
  <si>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</si>
  <si>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</si>
  <si>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</si>
  <si>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</si>
  <si>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</si>
  <si>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</si>
  <si>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</si>
  <si>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</si>
  <si>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</si>
  <si>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</si>
  <si>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</si>
  <si>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</si>
  <si>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</si>
  <si>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</si>
  <si>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</si>
  <si>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</si>
  <si>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</si>
  <si>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</si>
  <si>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</si>
  <si>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</si>
  <si>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</si>
  <si>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</si>
  <si>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</si>
  <si>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</si>
  <si>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</si>
  <si>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</si>
  <si>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</si>
  <si>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</si>
  <si>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</si>
  <si>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</si>
  <si>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</si>
  <si>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</si>
  <si>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</si>
  <si>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</si>
  <si>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</si>
  <si>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</si>
  <si>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</si>
  <si>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</si>
  <si>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</si>
  <si>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</si>
  <si>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</si>
  <si>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</si>
  <si>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</si>
  <si>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</si>
  <si>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</si>
  <si>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</si>
  <si>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</si>
  <si>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</si>
  <si>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</si>
  <si>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</si>
  <si>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</si>
  <si>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</si>
  <si>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</si>
  <si>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</si>
  <si>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</si>
  <si>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</si>
  <si>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</si>
  <si>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</si>
  <si>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</si>
  <si>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</si>
  <si>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</si>
  <si>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</si>
  <si>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</si>
  <si>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</si>
  <si>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</si>
  <si>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</si>
  <si>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</si>
  <si>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</si>
  <si>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</si>
  <si>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</si>
  <si>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</si>
  <si>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</si>
  <si>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</si>
  <si>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</si>
  <si>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</si>
  <si>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</si>
  <si>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</si>
  <si>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</si>
  <si>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</si>
  <si>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</si>
  <si>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</si>
  <si>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</si>
  <si>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</si>
  <si>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</si>
  <si>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</si>
  <si>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</si>
  <si>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</si>
  <si>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</si>
  <si>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</si>
  <si>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</si>
  <si>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</si>
  <si>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</si>
  <si>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</si>
  <si>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</si>
  <si>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</si>
  <si>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</si>
  <si>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</si>
  <si>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</si>
  <si>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</si>
  <si>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</si>
  <si>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</si>
  <si>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</si>
  <si>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</si>
  <si>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</si>
  <si>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</si>
  <si>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</si>
  <si>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</si>
  <si>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</si>
  <si>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</si>
  <si>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</si>
  <si>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</si>
  <si>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</si>
  <si>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</si>
  <si>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</si>
  <si>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</si>
  <si>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</si>
  <si>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</si>
  <si>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</si>
  <si>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</si>
  <si>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</si>
  <si>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</si>
  <si>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</si>
  <si>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</si>
  <si>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</si>
  <si>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</si>
  <si>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</si>
  <si>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</si>
  <si>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</si>
  <si>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</si>
  <si>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</si>
  <si>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</si>
  <si>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</si>
  <si>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</si>
  <si>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</si>
  <si>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</si>
  <si>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</si>
  <si>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</si>
  <si>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</si>
  <si>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</si>
  <si>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</si>
  <si>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</si>
  <si>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</si>
  <si>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</si>
  <si>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</si>
  <si>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</si>
  <si>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</si>
  <si>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</si>
  <si>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</si>
  <si>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</si>
  <si>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</si>
  <si>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</si>
  <si>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</si>
  <si>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</si>
  <si>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</si>
  <si>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</si>
  <si>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</si>
  <si>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</si>
  <si>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</si>
  <si>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</si>
  <si>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</si>
  <si>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</si>
  <si>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</si>
  <si>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</si>
  <si>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</si>
  <si>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</si>
  <si>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</si>
  <si>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</si>
  <si>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</si>
  <si>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</si>
  <si>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</si>
  <si>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</si>
  <si>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</si>
  <si>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</si>
  <si>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</si>
  <si>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</si>
  <si>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</si>
  <si>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</si>
  <si>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</si>
  <si>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</si>
  <si>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</si>
  <si>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</si>
  <si>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</si>
  <si>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</si>
  <si>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</si>
  <si>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</si>
  <si>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</si>
  <si>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</si>
  <si>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</si>
  <si>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</si>
  <si>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</si>
  <si>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</si>
  <si>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</si>
  <si>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</si>
  <si>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</si>
  <si>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</si>
  <si>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</si>
  <si>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</si>
  <si>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</si>
  <si>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</si>
  <si>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</si>
  <si>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</si>
  <si>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</si>
  <si>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</si>
  <si>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</si>
  <si>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</si>
  <si>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</si>
  <si>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</si>
  <si>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</si>
  <si>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</si>
  <si>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</si>
  <si>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</si>
  <si>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</si>
  <si>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</si>
  <si>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</si>
  <si>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</si>
  <si>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</si>
  <si>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</si>
  <si>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</si>
  <si>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</si>
  <si>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</si>
  <si>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</si>
  <si>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</si>
  <si>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</si>
  <si>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</si>
  <si>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</si>
  <si>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</si>
  <si>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</si>
  <si>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</si>
  <si>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</si>
  <si>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</si>
  <si>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</si>
  <si>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</si>
  <si>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</si>
  <si>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</si>
  <si>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</si>
  <si>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</si>
  <si>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</si>
  <si>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</si>
  <si>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</si>
  <si>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</si>
  <si>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</si>
  <si>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</si>
  <si>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</si>
  <si>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</si>
  <si>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</si>
  <si>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</si>
  <si>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</si>
  <si>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</si>
  <si>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</si>
  <si>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</si>
  <si>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</si>
  <si>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</si>
  <si>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</si>
  <si>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</si>
  <si>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</si>
  <si>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</si>
  <si>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</si>
  <si>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</si>
  <si>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</si>
  <si>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</si>
  <si>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</si>
  <si>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</si>
  <si>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</si>
  <si>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</si>
  <si>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</si>
  <si>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</si>
  <si>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</si>
  <si>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</si>
  <si>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</si>
  <si>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</si>
  <si>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</si>
  <si>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</si>
  <si>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</si>
  <si>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</si>
  <si>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</si>
  <si>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</si>
  <si>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</si>
  <si>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</si>
  <si>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</si>
  <si>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</si>
  <si>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</si>
  <si>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</si>
  <si>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</si>
  <si>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</si>
  <si>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</si>
  <si>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</si>
  <si>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</si>
  <si>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</si>
  <si>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</si>
  <si>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</si>
  <si>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</si>
  <si>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</si>
  <si>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</si>
  <si>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</si>
  <si>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</si>
  <si>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</si>
  <si>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</si>
  <si>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</si>
  <si>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</si>
  <si>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</si>
  <si>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</si>
  <si>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</si>
  <si>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</si>
  <si>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</si>
  <si>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</si>
  <si>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</si>
  <si>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</si>
  <si>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</si>
  <si>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</si>
  <si>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</si>
  <si>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</si>
  <si>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</si>
  <si>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</si>
  <si>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</si>
  <si>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</si>
  <si>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</si>
  <si>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</si>
  <si>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</si>
  <si>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</si>
  <si>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</si>
  <si>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</si>
  <si>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</si>
  <si>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</si>
  <si>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</si>
  <si>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</si>
  <si>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</si>
  <si>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</si>
  <si>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</si>
  <si>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</si>
  <si>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</si>
  <si>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</si>
  <si>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</si>
  <si>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</si>
  <si>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</si>
  <si>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</si>
  <si>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</si>
  <si>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</si>
  <si>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</si>
  <si>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</si>
  <si>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</si>
  <si>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</si>
  <si>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</si>
  <si>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</si>
  <si>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</si>
  <si>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</si>
  <si>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</si>
  <si>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</si>
  <si>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</si>
  <si>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</si>
  <si>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</si>
  <si>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</si>
  <si>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</si>
  <si>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</si>
  <si>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</si>
  <si>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</si>
  <si>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</si>
  <si>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</si>
  <si>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</si>
  <si>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</si>
  <si>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</si>
  <si>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</si>
  <si>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</si>
  <si>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</si>
  <si>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</si>
  <si>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</si>
  <si>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</si>
  <si>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</si>
  <si>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</si>
  <si>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</si>
  <si>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</si>
  <si>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</si>
  <si>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</si>
  <si>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</si>
  <si>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</si>
  <si>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</si>
  <si>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</si>
  <si>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</si>
  <si>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</si>
  <si>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</si>
  <si>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</si>
  <si>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</si>
  <si>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</si>
  <si>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</si>
  <si>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</si>
  <si>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</si>
  <si>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</si>
  <si>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</si>
  <si>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</si>
  <si>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</si>
  <si>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</si>
  <si>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</si>
  <si>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</si>
  <si>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</si>
  <si>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</si>
  <si>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</si>
  <si>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</si>
  <si>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</si>
  <si>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</si>
  <si>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</si>
  <si>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</si>
  <si>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</si>
  <si>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</si>
  <si>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</si>
  <si>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</si>
  <si>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</si>
  <si>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</si>
  <si>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</si>
  <si>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</si>
  <si>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</si>
  <si>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</si>
  <si>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</si>
  <si>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</si>
  <si>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</si>
  <si>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</si>
  <si>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</si>
  <si>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</si>
  <si>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</si>
  <si>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</si>
  <si>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</si>
  <si>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</si>
  <si>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</si>
  <si>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</si>
  <si>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</si>
  <si>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</si>
  <si>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</si>
  <si>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</si>
  <si>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</si>
  <si>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</si>
  <si>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</si>
  <si>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</si>
  <si>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</si>
  <si>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</si>
  <si>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</si>
  <si>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</si>
  <si>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</si>
  <si>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</si>
  <si>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</si>
  <si>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</si>
  <si>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</si>
  <si>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</si>
  <si>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</si>
  <si>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</si>
  <si>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</si>
  <si>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</si>
  <si>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</si>
  <si>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</si>
  <si>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</si>
  <si>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</si>
  <si>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</si>
  <si>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</si>
  <si>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</si>
  <si>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</si>
  <si>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</si>
  <si>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</si>
  <si>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</si>
  <si>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</si>
  <si>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</si>
  <si>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</si>
  <si>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</si>
  <si>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</si>
  <si>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</si>
  <si>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</si>
  <si>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</si>
  <si>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</si>
  <si>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</si>
  <si>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</si>
  <si>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</si>
  <si>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</si>
  <si>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</si>
  <si>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</si>
  <si>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</si>
  <si>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</si>
  <si>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</si>
  <si>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</si>
  <si>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</si>
  <si>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</si>
  <si>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</si>
  <si>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</si>
  <si>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</si>
  <si>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</si>
  <si>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</si>
  <si>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</si>
  <si>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</si>
  <si>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</si>
  <si>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</si>
  <si>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</si>
  <si>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</si>
  <si>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</si>
  <si>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</si>
  <si>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</si>
  <si>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</si>
  <si>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</si>
  <si>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</si>
  <si>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</si>
  <si>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</si>
  <si>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</si>
  <si>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</si>
  <si>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</si>
  <si>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</si>
  <si>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</si>
  <si>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</si>
  <si>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</si>
  <si>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</si>
  <si>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</si>
  <si>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</si>
  <si>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</si>
  <si>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</si>
  <si>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</si>
  <si>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</si>
  <si>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</si>
  <si>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</si>
  <si>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</si>
  <si>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</si>
  <si>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</si>
  <si>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</si>
  <si>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</si>
  <si>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</si>
  <si>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</si>
  <si>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</si>
  <si>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</si>
  <si>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</si>
  <si>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</si>
  <si>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</si>
  <si>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</si>
  <si>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</si>
  <si>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</si>
  <si>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</si>
  <si>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</si>
  <si>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</si>
  <si>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</si>
  <si>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</si>
  <si>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</si>
  <si>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</si>
  <si>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</si>
  <si>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</si>
  <si>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</si>
  <si>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</si>
  <si>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</si>
  <si>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</si>
  <si>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</si>
  <si>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</si>
  <si>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</si>
  <si>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</si>
  <si>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</si>
  <si>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</si>
  <si>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</si>
  <si>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</si>
  <si>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</si>
  <si>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</si>
  <si>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</si>
  <si>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</si>
  <si>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</si>
  <si>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</si>
  <si>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</si>
  <si>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</si>
  <si>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</si>
  <si>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</si>
  <si>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</si>
  <si>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</si>
  <si>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</si>
  <si>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</si>
  <si>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</si>
  <si>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</si>
  <si>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</si>
  <si>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</si>
  <si>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</si>
  <si>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</si>
  <si>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</si>
  <si>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</si>
  <si>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</si>
  <si>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</si>
  <si>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</si>
  <si>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</si>
  <si>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</si>
  <si>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</si>
  <si>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</si>
  <si>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</si>
  <si>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</si>
  <si>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</si>
  <si>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</si>
  <si>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</si>
  <si>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</si>
  <si>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</si>
  <si>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</si>
  <si>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</si>
  <si>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</si>
  <si>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</si>
  <si>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</si>
  <si>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</si>
  <si>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</si>
  <si>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</si>
  <si>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</si>
  <si>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</si>
  <si>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</si>
  <si>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</si>
  <si>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</si>
  <si>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</si>
  <si>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</si>
  <si>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</si>
  <si>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</si>
  <si>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</si>
  <si>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</si>
  <si>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</si>
  <si>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</si>
  <si>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</si>
  <si>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</si>
  <si>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</si>
  <si>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</si>
  <si>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</si>
  <si>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</si>
  <si>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</si>
  <si>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</si>
  <si>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</si>
  <si>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</si>
  <si>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</si>
  <si>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</si>
  <si>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</si>
  <si>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</si>
  <si>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</si>
  <si>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</si>
  <si>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</si>
  <si>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</si>
  <si>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</si>
  <si>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</si>
  <si>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</si>
  <si>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</si>
  <si>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</si>
  <si>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</si>
  <si>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</si>
  <si>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</si>
  <si>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</si>
  <si>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</si>
  <si>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</si>
  <si>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</si>
  <si>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</si>
  <si>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</si>
  <si>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</si>
  <si>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</si>
  <si>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</si>
  <si>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</si>
  <si>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</si>
  <si>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</si>
  <si>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</si>
  <si>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</si>
  <si>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</si>
  <si>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</si>
  <si>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</si>
  <si>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</si>
  <si>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</si>
  <si>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</si>
  <si>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</si>
  <si>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</si>
  <si>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</si>
  <si>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</si>
  <si>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</si>
  <si>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</si>
  <si>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</si>
  <si>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</si>
  <si>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</si>
  <si>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</si>
  <si>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</si>
  <si>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</si>
  <si>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</si>
  <si>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</si>
  <si>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</si>
  <si>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</si>
  <si>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</si>
  <si>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</si>
  <si>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</si>
  <si>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</si>
  <si>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</si>
  <si>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</si>
  <si>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</si>
  <si>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</si>
  <si>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</si>
  <si>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</si>
  <si>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</si>
  <si>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</si>
  <si>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</si>
  <si>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</si>
  <si>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</si>
  <si>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</si>
  <si>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</si>
  <si>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</si>
  <si>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</si>
  <si>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</si>
  <si>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</si>
  <si>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</si>
  <si>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</si>
  <si>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</si>
  <si>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</si>
  <si>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</si>
  <si>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</si>
  <si>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</si>
  <si>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</si>
  <si>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</si>
  <si>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</si>
  <si>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</si>
  <si>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</si>
  <si>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</si>
  <si>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</si>
  <si>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</si>
  <si>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</si>
  <si>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</si>
  <si>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</si>
  <si>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</si>
  <si>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</si>
  <si>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</si>
  <si>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</si>
  <si>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</si>
  <si>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</si>
  <si>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</si>
  <si>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</si>
  <si>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</si>
  <si>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</si>
  <si>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</si>
  <si>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</si>
  <si>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</si>
  <si>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</si>
  <si>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</si>
  <si>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</si>
  <si>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</si>
  <si>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</si>
  <si>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</si>
  <si>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</si>
  <si>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</si>
  <si>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</si>
  <si>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</si>
  <si>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</si>
  <si>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</si>
  <si>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</si>
  <si>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</si>
  <si>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</si>
  <si>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</si>
  <si>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</si>
  <si>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</si>
  <si>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</si>
  <si>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</si>
  <si>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</si>
  <si>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</si>
  <si>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</si>
  <si>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</si>
  <si>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</si>
  <si>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</si>
  <si>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</si>
  <si>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</si>
  <si>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</si>
  <si>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</si>
  <si>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</si>
  <si>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</si>
  <si>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</si>
  <si>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</si>
  <si>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</si>
  <si>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</si>
  <si>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</si>
  <si>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</si>
  <si>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</si>
  <si>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</si>
  <si>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</si>
  <si>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</si>
  <si>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</si>
  <si>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</si>
  <si>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</si>
  <si>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</si>
  <si>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</si>
  <si>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</si>
  <si>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</si>
  <si>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</si>
  <si>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</si>
  <si>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</si>
  <si>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</si>
  <si>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</si>
  <si>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</si>
  <si>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</si>
  <si>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</si>
  <si>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</si>
  <si>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</si>
  <si>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</si>
  <si>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</si>
  <si>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</si>
  <si>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</si>
  <si>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</si>
  <si>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</si>
  <si>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</si>
  <si>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</si>
  <si>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</si>
  <si>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</si>
  <si>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</si>
  <si>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</si>
  <si>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</si>
  <si>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</si>
  <si>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</si>
  <si>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</si>
  <si>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</si>
  <si>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</si>
  <si>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</si>
  <si>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</si>
  <si>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</si>
  <si>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</si>
  <si>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</si>
  <si>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</si>
  <si>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</si>
  <si>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</si>
  <si>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</si>
  <si>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</si>
  <si>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</si>
  <si>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</si>
  <si>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</si>
  <si>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</si>
  <si>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</si>
  <si>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</si>
  <si>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</si>
  <si>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</si>
  <si>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</si>
  <si>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</si>
  <si>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</si>
  <si>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</si>
  <si>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</si>
  <si>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</si>
  <si>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</si>
  <si>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</si>
  <si>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</si>
  <si>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</si>
  <si>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</si>
  <si>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</si>
  <si>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</si>
  <si>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</si>
  <si>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</si>
  <si>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</si>
  <si>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</si>
  <si>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</si>
  <si>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</si>
  <si>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</si>
  <si>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</si>
  <si>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</si>
  <si>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</si>
  <si>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</si>
  <si>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</si>
  <si>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</si>
  <si>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</si>
  <si>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</si>
  <si>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</si>
  <si>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</si>
  <si>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</si>
  <si>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</si>
  <si>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</si>
  <si>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</si>
  <si>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</si>
  <si>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</si>
  <si>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</si>
  <si>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</si>
  <si>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</si>
  <si>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</si>
  <si>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</si>
  <si>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</si>
  <si>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</si>
  <si>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</si>
  <si>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</si>
  <si>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</si>
  <si>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</si>
  <si>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</si>
  <si>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</si>
  <si>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</si>
  <si>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</si>
  <si>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</si>
  <si>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</si>
  <si>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</si>
  <si>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</si>
  <si>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</si>
  <si>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</si>
  <si>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</si>
  <si>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</si>
  <si>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</si>
  <si>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</si>
  <si>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</si>
  <si>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</si>
  <si>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</si>
  <si>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</si>
  <si>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</si>
  <si>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</si>
  <si>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</si>
  <si>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</si>
  <si>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</si>
  <si>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</si>
  <si>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</si>
  <si>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</si>
  <si>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</si>
  <si>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</si>
  <si>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</si>
  <si>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</si>
  <si>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</si>
  <si>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</si>
  <si>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</si>
  <si>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</si>
  <si>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</si>
  <si>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</si>
  <si>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</si>
  <si>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</si>
  <si>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</si>
  <si>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</si>
  <si>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</si>
  <si>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</si>
  <si>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</si>
  <si>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</si>
  <si>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</si>
  <si>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</si>
  <si>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</si>
  <si>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</si>
  <si>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</si>
  <si>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</si>
  <si>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</si>
  <si>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</si>
  <si>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</si>
  <si>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</si>
  <si>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</si>
  <si>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</si>
  <si>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</si>
  <si>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</si>
  <si>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</si>
  <si>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</si>
  <si>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</si>
  <si>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</si>
  <si>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</si>
  <si>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</si>
  <si>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</si>
  <si>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</si>
  <si>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</si>
  <si>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</si>
  <si>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</si>
  <si>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</si>
  <si>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</si>
  <si>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</si>
  <si>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</si>
  <si>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</si>
  <si>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</si>
  <si>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</si>
  <si>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</si>
  <si>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</si>
  <si>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</si>
  <si>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</si>
  <si>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</si>
  <si>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</si>
  <si>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</si>
  <si>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</si>
  <si>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</si>
  <si>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</si>
  <si>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</si>
  <si>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</si>
  <si>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</si>
  <si>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</si>
  <si>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</si>
  <si>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</si>
  <si>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</si>
  <si>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</si>
  <si>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</si>
  <si>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</si>
  <si>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</si>
  <si>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</si>
  <si>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</si>
  <si>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</si>
  <si>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</si>
  <si>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</si>
  <si>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</si>
  <si>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</si>
  <si>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</si>
  <si>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</si>
  <si>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</si>
  <si>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</si>
  <si>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</si>
  <si>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</si>
  <si>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</si>
  <si>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</si>
  <si>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</si>
  <si>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</si>
  <si>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</si>
  <si>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</si>
  <si>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</si>
  <si>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</si>
  <si>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</si>
  <si>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</si>
  <si>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</si>
  <si>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</si>
  <si>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</si>
  <si>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</si>
  <si>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</si>
  <si>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</si>
  <si>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</si>
  <si>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</si>
  <si>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</si>
  <si>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</si>
  <si>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</si>
  <si>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</si>
  <si>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</si>
  <si>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</si>
  <si>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</si>
  <si>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</si>
  <si>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</si>
  <si>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</si>
  <si>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</si>
  <si>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</si>
  <si>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</si>
  <si>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</si>
  <si>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</si>
  <si>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</si>
  <si>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</si>
  <si>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</si>
  <si>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</si>
  <si>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</si>
  <si>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</si>
  <si>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</si>
  <si>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</si>
  <si>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</si>
  <si>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</si>
  <si>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</si>
  <si>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</si>
  <si>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</si>
  <si>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</si>
  <si>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</si>
  <si>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</si>
  <si>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</si>
  <si>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</si>
  <si>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</si>
  <si>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</si>
  <si>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</si>
  <si>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</si>
  <si>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</si>
  <si>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</si>
  <si>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</si>
  <si>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</si>
  <si>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</si>
  <si>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</si>
  <si>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</si>
  <si>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</si>
  <si>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</si>
  <si>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</si>
  <si>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</si>
  <si>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</si>
  <si>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</si>
  <si>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</si>
  <si>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</si>
  <si>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</si>
  <si>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</si>
  <si>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</si>
  <si>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</si>
  <si>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</si>
  <si>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</si>
  <si>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</si>
  <si>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</si>
  <si>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</si>
  <si>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</si>
  <si>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</si>
  <si>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</si>
  <si>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</si>
  <si>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</si>
  <si>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</si>
  <si>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</si>
  <si>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</si>
  <si>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</si>
  <si>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</si>
  <si>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</si>
  <si>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</si>
  <si>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</si>
  <si>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</si>
  <si>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</si>
  <si>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</si>
  <si>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</si>
  <si>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</si>
  <si>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</si>
  <si>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</si>
  <si>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</si>
  <si>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</si>
  <si>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</si>
  <si>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</si>
  <si>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</si>
  <si>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</si>
  <si>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</si>
  <si>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</si>
  <si>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</si>
  <si>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</si>
  <si>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</si>
  <si>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</si>
  <si>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</si>
  <si>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</si>
  <si>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</si>
  <si>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</si>
  <si>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</si>
  <si>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</si>
  <si>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</si>
  <si>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</si>
  <si>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</si>
  <si>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</si>
  <si>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</si>
  <si>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</si>
  <si>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</si>
  <si>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</si>
  <si>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</si>
  <si>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</si>
  <si>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</si>
  <si>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</si>
  <si>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</si>
  <si>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</si>
  <si>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</si>
  <si>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</si>
  <si>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</si>
  <si>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</si>
  <si>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</si>
  <si>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</si>
  <si>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</si>
  <si>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</si>
  <si>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</si>
  <si>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</si>
  <si>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</si>
  <si>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</si>
  <si>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</si>
  <si>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</si>
  <si>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</si>
  <si>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</si>
  <si>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</si>
  <si>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</si>
  <si>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</si>
  <si>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</si>
  <si>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</si>
  <si>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</si>
  <si>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</si>
  <si>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</si>
  <si>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</si>
  <si>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</si>
  <si>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</si>
  <si>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</si>
  <si>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</si>
  <si>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</si>
  <si>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</si>
  <si>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</si>
  <si>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</si>
  <si>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</si>
  <si>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</si>
  <si>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</si>
  <si>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</si>
  <si>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</si>
  <si>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</si>
  <si>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</si>
  <si>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</si>
  <si>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</si>
  <si>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</si>
  <si>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</si>
  <si>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</si>
  <si>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</si>
  <si>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</si>
  <si>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</si>
  <si>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</si>
  <si>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</si>
  <si>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</si>
  <si>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</si>
  <si>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</si>
  <si>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</si>
  <si>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</si>
  <si>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</si>
  <si>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</si>
  <si>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</si>
  <si>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</si>
  <si>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</si>
  <si>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</si>
  <si>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</si>
  <si>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</si>
  <si>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</si>
  <si>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</si>
  <si>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</si>
  <si>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</si>
  <si>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</si>
  <si>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</si>
  <si>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</si>
  <si>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</si>
  <si>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</si>
  <si>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</si>
  <si>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</si>
  <si>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</si>
  <si>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</si>
  <si>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</si>
  <si>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</si>
  <si>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</si>
  <si>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</si>
  <si>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</si>
  <si>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</si>
  <si>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</si>
  <si>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</si>
  <si>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</si>
  <si>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</si>
  <si>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</si>
  <si>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</si>
  <si>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</si>
  <si>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</si>
  <si>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</si>
  <si>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</si>
  <si>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</si>
  <si>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</si>
  <si>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</si>
  <si>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</si>
  <si>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</si>
  <si>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</si>
  <si>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</si>
  <si>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</si>
  <si>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</si>
  <si>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</si>
  <si>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</si>
  <si>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</si>
  <si>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</si>
  <si>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</si>
  <si>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</si>
  <si>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</si>
  <si>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</si>
  <si>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</si>
  <si>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</si>
  <si>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</si>
  <si>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</si>
  <si>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</si>
  <si>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</si>
  <si>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</si>
  <si>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</si>
  <si>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</si>
  <si>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</si>
  <si>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</si>
  <si>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</si>
  <si>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</si>
  <si>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</si>
  <si>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</si>
  <si>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</si>
  <si>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</si>
  <si>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</si>
  <si>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</si>
  <si>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</si>
  <si>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</si>
  <si>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</si>
  <si>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</si>
  <si>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</si>
  <si>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</si>
  <si>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</si>
  <si>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</si>
  <si>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</si>
  <si>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</si>
  <si>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</si>
  <si>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</si>
  <si>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</si>
  <si>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</si>
  <si>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</si>
  <si>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</si>
  <si>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</si>
  <si>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</si>
  <si>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</si>
  <si>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</si>
  <si>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</si>
  <si>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</si>
  <si>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</si>
  <si>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</si>
  <si>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</si>
  <si>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</si>
  <si>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</si>
  <si>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</si>
  <si>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</si>
  <si>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</si>
  <si>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</si>
  <si>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</si>
  <si>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</si>
  <si>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</si>
  <si>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</si>
  <si>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</si>
  <si>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</si>
  <si>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</si>
  <si>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</si>
  <si>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</si>
  <si>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</si>
  <si>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</si>
  <si>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</si>
  <si>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</si>
  <si>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</si>
  <si>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</si>
  <si>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</si>
  <si>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</si>
  <si>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</si>
  <si>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</si>
  <si>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</si>
  <si>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</si>
  <si>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</si>
  <si>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</si>
  <si>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</si>
  <si>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</si>
  <si>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</si>
  <si>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</si>
  <si>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</si>
  <si>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</si>
  <si>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</si>
  <si>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</si>
  <si>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</si>
  <si>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</si>
  <si>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</si>
  <si>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</si>
  <si>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</si>
  <si>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</si>
  <si>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</si>
  <si>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</si>
  <si>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</si>
  <si>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</si>
  <si>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</si>
  <si>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</si>
  <si>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</si>
  <si>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</si>
  <si>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</si>
  <si>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</si>
  <si>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</si>
  <si>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</si>
  <si>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</si>
  <si>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</si>
  <si>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</si>
  <si>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</si>
  <si>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</si>
  <si>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</si>
  <si>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</si>
  <si>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</si>
  <si>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</si>
  <si>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</si>
  <si>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</si>
  <si>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</si>
  <si>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</si>
  <si>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</si>
  <si>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</si>
  <si>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</si>
  <si>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</si>
  <si>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</si>
  <si>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</si>
  <si>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</si>
  <si>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</si>
  <si>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</si>
  <si>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</si>
  <si>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</si>
  <si>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</si>
  <si>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</si>
  <si>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</si>
  <si>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</si>
  <si>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</si>
  <si>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</si>
  <si>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</si>
  <si>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</si>
  <si>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</si>
  <si>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</si>
  <si>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</si>
  <si>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</si>
  <si>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</si>
  <si>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</si>
  <si>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</si>
  <si>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</si>
  <si>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</si>
  <si>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</si>
  <si>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</si>
  <si>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</si>
  <si>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</si>
  <si>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</si>
  <si>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</si>
  <si>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</si>
  <si>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</si>
  <si>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</si>
  <si>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</si>
  <si>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</si>
  <si>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</si>
  <si>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</si>
  <si>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</si>
  <si>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</si>
  <si>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</si>
  <si>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</si>
  <si>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</si>
  <si>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</si>
  <si>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</si>
  <si>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</si>
  <si>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</si>
  <si>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</si>
  <si>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</si>
  <si>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</si>
  <si>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</si>
  <si>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</si>
  <si>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</si>
  <si>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</si>
  <si>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</si>
  <si>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</si>
  <si>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</si>
  <si>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</si>
  <si>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</si>
  <si>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</si>
  <si>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</si>
  <si>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</si>
  <si>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</si>
  <si>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</si>
  <si>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</si>
  <si>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</si>
  <si>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</si>
  <si>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</si>
  <si>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</si>
  <si>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</si>
  <si>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</si>
  <si>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</si>
  <si>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</si>
  <si>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</si>
  <si>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</si>
  <si>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</si>
  <si>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</si>
  <si>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</si>
  <si>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</si>
  <si>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</si>
  <si>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</si>
  <si>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</si>
  <si>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</si>
  <si>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</si>
  <si>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</si>
  <si>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</si>
  <si>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</si>
  <si>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</si>
  <si>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</si>
  <si>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</si>
  <si>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</si>
  <si>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</si>
  <si>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</si>
  <si>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</si>
  <si>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</si>
  <si>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</si>
  <si>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</si>
  <si>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</si>
  <si>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</si>
  <si>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</si>
  <si>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</si>
  <si>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</si>
  <si>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</si>
  <si>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</si>
  <si>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</si>
  <si>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</si>
  <si>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</si>
  <si>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</si>
  <si>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</si>
  <si>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</si>
  <si>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</si>
  <si>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</si>
  <si>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</si>
  <si>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</si>
  <si>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</si>
  <si>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</si>
  <si>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</si>
  <si>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</si>
  <si>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</si>
  <si>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</si>
  <si>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</si>
  <si>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</si>
  <si>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</si>
  <si>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</si>
  <si>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</si>
  <si>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</si>
  <si>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</si>
  <si>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</si>
  <si>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</si>
  <si>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</si>
  <si>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</si>
  <si>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</si>
  <si>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</si>
  <si>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</si>
  <si>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</si>
  <si>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</si>
  <si>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</si>
  <si>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</si>
  <si>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</si>
  <si>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</si>
  <si>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</si>
  <si>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</si>
  <si>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</si>
  <si>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</si>
  <si>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</si>
  <si>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</si>
  <si>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</si>
  <si>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</si>
  <si>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</si>
  <si>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</si>
  <si>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</si>
  <si>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</si>
  <si>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</si>
  <si>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</si>
  <si>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</si>
  <si>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</si>
  <si>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</si>
  <si>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</si>
  <si>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</si>
  <si>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</si>
  <si>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</si>
  <si>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</si>
  <si>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</si>
  <si>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</si>
  <si>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</si>
  <si>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</si>
  <si>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</si>
  <si>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</si>
  <si>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</si>
  <si>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</si>
  <si>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</si>
  <si>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</si>
  <si>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</si>
  <si>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</si>
  <si>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</si>
  <si>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</si>
  <si>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</si>
  <si>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</si>
  <si>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</si>
  <si>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</si>
  <si>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</si>
  <si>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</si>
  <si>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</si>
  <si>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</si>
  <si>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</si>
  <si>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</si>
  <si>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</si>
  <si>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</si>
  <si>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</si>
  <si>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</si>
  <si>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</si>
  <si>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</si>
  <si>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</si>
  <si>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</si>
  <si>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</si>
  <si>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</si>
  <si>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</si>
  <si>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</si>
  <si>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</si>
  <si>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</si>
  <si>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</si>
  <si>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</si>
  <si>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</si>
  <si>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</si>
  <si>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</si>
  <si>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</si>
  <si>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</si>
  <si>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</si>
  <si>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</si>
  <si>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</si>
  <si>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</si>
  <si>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</si>
  <si>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</si>
  <si>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</si>
  <si>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</si>
  <si>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</si>
  <si>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</si>
  <si>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</si>
  <si>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</si>
  <si>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</si>
  <si>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</si>
  <si>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</si>
  <si>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</si>
  <si>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</si>
  <si>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</si>
  <si>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</si>
  <si>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</si>
  <si>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</si>
  <si>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</si>
  <si>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</si>
  <si>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</si>
  <si>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</si>
  <si>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</si>
  <si>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</si>
  <si>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</si>
  <si>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</si>
  <si>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</si>
  <si>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</si>
  <si>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</si>
  <si>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</si>
  <si>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</si>
  <si>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</si>
  <si>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</si>
  <si>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</si>
  <si>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</si>
  <si>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</si>
  <si>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</si>
  <si>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</si>
  <si>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</si>
  <si>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</si>
  <si>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</si>
  <si>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</si>
  <si>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</si>
  <si>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</si>
  <si>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</si>
  <si>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</si>
  <si>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</si>
  <si>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</si>
  <si>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</si>
  <si>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</si>
  <si>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</si>
  <si>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</si>
  <si>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</si>
  <si>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</si>
  <si>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</si>
  <si>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</si>
  <si>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</si>
  <si>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</si>
  <si>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</si>
  <si>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</si>
  <si>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</si>
  <si>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</si>
  <si>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</si>
  <si>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</si>
  <si>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</si>
  <si>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</si>
  <si>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</si>
  <si>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</si>
  <si>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</si>
  <si>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</si>
  <si>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</si>
  <si>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</si>
  <si>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</si>
  <si>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</si>
  <si>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</si>
  <si>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</si>
  <si>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</si>
  <si>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</si>
  <si>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</si>
  <si>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</si>
  <si>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</si>
  <si>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</si>
  <si>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</si>
  <si>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</si>
  <si>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</si>
  <si>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</si>
  <si>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</si>
  <si>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</si>
  <si>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</si>
  <si>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</si>
  <si>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</si>
  <si>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</si>
  <si>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</si>
  <si>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</si>
  <si>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</si>
  <si>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</si>
  <si>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</si>
  <si>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</si>
  <si>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</si>
  <si>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</si>
  <si>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</si>
  <si>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</si>
  <si>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</si>
  <si>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</si>
  <si>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</si>
  <si>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</si>
  <si>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</si>
  <si>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</si>
  <si>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</si>
  <si>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</si>
  <si>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</si>
  <si>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</si>
  <si>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</si>
  <si>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</si>
  <si>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</si>
  <si>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</si>
  <si>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</si>
  <si>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</si>
  <si>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</si>
  <si>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</si>
  <si>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</si>
  <si>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</si>
  <si>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</si>
  <si>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</si>
  <si>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</si>
  <si>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</si>
  <si>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</si>
  <si>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</si>
  <si>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</si>
  <si>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</si>
  <si>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</si>
  <si>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</si>
  <si>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</si>
  <si>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</si>
  <si>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</si>
  <si>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</si>
  <si>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</si>
  <si>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</si>
  <si>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</si>
  <si>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</si>
  <si>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</si>
  <si>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</si>
  <si>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</si>
  <si>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</si>
  <si>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</si>
  <si>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</si>
  <si>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</si>
  <si>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</si>
  <si>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</si>
  <si>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</si>
  <si>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</si>
  <si>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</si>
  <si>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</si>
  <si>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</si>
  <si>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</si>
  <si>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</si>
  <si>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</si>
  <si>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</si>
  <si>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</si>
  <si>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</si>
  <si>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</si>
  <si>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</si>
  <si>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</si>
  <si>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</si>
  <si>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</si>
  <si>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</si>
  <si>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</si>
  <si>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</si>
  <si>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</si>
  <si>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</si>
  <si>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</si>
  <si>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</si>
  <si>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</si>
  <si>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</si>
  <si>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</si>
  <si>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</si>
  <si>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</si>
  <si>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</si>
  <si>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</si>
  <si>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</si>
  <si>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</si>
  <si>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</si>
  <si>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</si>
  <si>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</si>
  <si>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</si>
  <si>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</si>
  <si>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</si>
  <si>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</si>
  <si>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</si>
  <si>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</si>
  <si>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</si>
  <si>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</si>
  <si>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</si>
  <si>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</si>
  <si>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</si>
  <si>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</si>
  <si>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</si>
  <si>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</si>
  <si>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</si>
  <si>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</si>
  <si>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</si>
  <si>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</si>
  <si>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</si>
  <si>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</si>
  <si>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</si>
  <si>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</si>
  <si>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</si>
  <si>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</si>
  <si>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</si>
  <si>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</si>
  <si>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</si>
  <si>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</si>
  <si>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</si>
  <si>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</si>
  <si>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</si>
  <si>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</si>
  <si>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</si>
  <si>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</si>
  <si>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</si>
  <si>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</si>
  <si>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</si>
  <si>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</si>
  <si>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</si>
  <si>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</si>
  <si>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</si>
  <si>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</si>
  <si>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</si>
  <si>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</si>
  <si>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</si>
  <si>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</si>
  <si>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</si>
  <si>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</si>
  <si>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</si>
  <si>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</si>
  <si>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</si>
  <si>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</si>
  <si>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</si>
  <si>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</si>
  <si>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</si>
  <si>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</si>
  <si>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</si>
  <si>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</si>
  <si>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</si>
  <si>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</si>
  <si>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</si>
  <si>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</si>
  <si>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</si>
  <si>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</si>
  <si>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</si>
  <si>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</si>
  <si>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</si>
  <si>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</si>
  <si>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</si>
  <si>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</si>
  <si>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</si>
  <si>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</si>
  <si>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</si>
  <si>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</si>
  <si>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</si>
  <si>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</si>
  <si>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</si>
  <si>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</si>
  <si>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</si>
  <si>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</si>
  <si>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</si>
  <si>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</si>
  <si>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</si>
  <si>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</si>
  <si>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</si>
  <si>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</si>
  <si>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</si>
  <si>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</si>
  <si>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</si>
  <si>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</si>
  <si>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</si>
  <si>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</si>
  <si>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</si>
  <si>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</si>
  <si>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</si>
  <si>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</si>
  <si>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</si>
  <si>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</si>
  <si>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</si>
  <si>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</si>
  <si>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</si>
  <si>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</si>
  <si>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</si>
  <si>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</si>
  <si>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</si>
  <si>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</si>
  <si>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</si>
  <si>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</si>
  <si>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</si>
  <si>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</si>
  <si>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</si>
  <si>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</si>
  <si>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</si>
  <si>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</si>
  <si>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</si>
  <si>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</si>
  <si>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</si>
  <si>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</si>
  <si>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</si>
  <si>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</si>
  <si>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</si>
  <si>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</si>
  <si>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</si>
  <si>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</si>
  <si>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</si>
  <si>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</si>
  <si>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</si>
  <si>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</si>
  <si>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</si>
  <si>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</si>
  <si>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</si>
  <si>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</si>
  <si>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</si>
  <si>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</si>
  <si>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</si>
  <si>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</si>
  <si>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</si>
  <si>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</si>
  <si>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</si>
  <si>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</si>
  <si>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</si>
  <si>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</si>
  <si>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</si>
  <si>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</si>
  <si>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</si>
  <si>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</si>
  <si>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</si>
  <si>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</si>
  <si>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</si>
  <si>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</si>
  <si>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</si>
  <si>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</si>
  <si>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</si>
  <si>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</si>
  <si>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</si>
  <si>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</si>
  <si>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</si>
  <si>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</si>
  <si>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</si>
  <si>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</si>
  <si>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</si>
  <si>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</si>
  <si>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</si>
  <si>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</si>
  <si>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</si>
  <si>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</si>
  <si>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</si>
  <si>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</si>
  <si>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</si>
  <si>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</si>
  <si>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</si>
  <si>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</si>
  <si>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</si>
  <si>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</si>
  <si>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</si>
  <si>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</si>
  <si>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</si>
  <si>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</si>
  <si>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</si>
  <si>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</si>
  <si>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</si>
  <si>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</si>
  <si>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</si>
  <si>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</si>
  <si>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</si>
  <si>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</si>
  <si>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</si>
  <si>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</si>
  <si>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</si>
  <si>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</si>
  <si>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</si>
  <si>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</si>
  <si>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</si>
  <si>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</si>
  <si>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</si>
  <si>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</si>
  <si>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</si>
  <si>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</si>
  <si>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</si>
  <si>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</si>
  <si>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</si>
  <si>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</si>
  <si>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</si>
  <si>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</si>
  <si>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</si>
  <si>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</si>
  <si>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</si>
  <si>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</si>
  <si>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</si>
  <si>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</si>
  <si>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</si>
  <si>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</si>
  <si>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</si>
  <si>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</si>
  <si>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</si>
  <si>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</si>
  <si>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</si>
  <si>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</si>
  <si>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</si>
  <si>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</si>
  <si>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</si>
  <si>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</si>
  <si>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</si>
  <si>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</si>
  <si>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</si>
  <si>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</si>
  <si>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</si>
  <si>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</si>
  <si>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</si>
  <si>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</si>
  <si>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</si>
  <si>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</si>
  <si>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</si>
  <si>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</si>
  <si>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</si>
  <si>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</si>
  <si>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</si>
  <si>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</si>
  <si>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</si>
  <si>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</si>
  <si>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</si>
  <si>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</si>
  <si>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</si>
  <si>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</si>
  <si>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</si>
  <si>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</si>
  <si>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</si>
  <si>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</si>
  <si>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</si>
  <si>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</si>
  <si>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</si>
  <si>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</si>
  <si>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</si>
  <si>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</si>
  <si>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</si>
  <si>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</si>
  <si>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</si>
  <si>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</si>
  <si>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</si>
  <si>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</si>
  <si>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</si>
  <si>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</si>
  <si>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</si>
  <si>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</si>
  <si>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</si>
  <si>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</si>
  <si>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</si>
  <si>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</si>
  <si>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</si>
  <si>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</si>
  <si>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</si>
  <si>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</si>
  <si>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</si>
  <si>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</si>
  <si>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</si>
  <si>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</si>
  <si>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</si>
  <si>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</si>
  <si>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</si>
  <si>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</si>
  <si>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</si>
  <si>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</si>
  <si>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</si>
  <si>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</si>
  <si>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</si>
  <si>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</si>
  <si>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</si>
  <si>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</si>
  <si>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</si>
  <si>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</si>
  <si>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</si>
  <si>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</si>
  <si>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</si>
  <si>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</si>
  <si>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</si>
  <si>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</si>
  <si>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</si>
  <si>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</si>
  <si>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</si>
  <si>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</si>
  <si>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</si>
  <si>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</si>
  <si>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</si>
  <si>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</si>
  <si>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</si>
  <si>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</si>
  <si>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</si>
  <si>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</si>
  <si>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</si>
  <si>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</si>
  <si>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</si>
  <si>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</si>
  <si>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</si>
  <si>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</si>
  <si>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</si>
  <si>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</si>
  <si>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</si>
  <si>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</si>
  <si>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</si>
  <si>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</si>
  <si>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</si>
  <si>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</si>
  <si>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</si>
  <si>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</si>
  <si>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</si>
  <si>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</si>
  <si>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</si>
  <si>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</si>
  <si>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</si>
  <si>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</si>
  <si>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</si>
  <si>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</si>
  <si>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</si>
  <si>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</si>
  <si>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</si>
  <si>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</si>
  <si>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</si>
  <si>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</si>
  <si>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</si>
  <si>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</si>
  <si>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</si>
  <si>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</si>
  <si>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</si>
  <si>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</si>
  <si>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</si>
  <si>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</si>
  <si>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</si>
  <si>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</si>
  <si>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</si>
  <si>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</si>
  <si>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</si>
  <si>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</si>
  <si>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</si>
  <si>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</si>
  <si>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</si>
  <si>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</si>
  <si>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</si>
  <si>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</si>
  <si>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</si>
  <si>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</si>
  <si>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</si>
  <si>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</si>
  <si>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</si>
  <si>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</si>
  <si>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</si>
  <si>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</si>
  <si>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</si>
  <si>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</si>
  <si>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</si>
  <si>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</si>
  <si>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</si>
  <si>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</si>
  <si>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</si>
  <si>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</si>
  <si>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</si>
  <si>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</si>
  <si>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</si>
  <si>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</si>
  <si>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</si>
  <si>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</si>
  <si>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</si>
  <si>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</si>
  <si>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</si>
  <si>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</si>
  <si>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</si>
  <si>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</si>
  <si>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</si>
  <si>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</si>
  <si>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</si>
  <si>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</si>
  <si>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</si>
  <si>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</si>
  <si>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</si>
  <si>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</si>
  <si>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</si>
  <si>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</si>
  <si>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</si>
  <si>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</si>
  <si>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</si>
  <si>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</si>
  <si>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</si>
  <si>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</si>
  <si>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</si>
  <si>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</si>
  <si>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</si>
  <si>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</si>
  <si>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</si>
  <si>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</si>
  <si>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</si>
  <si>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</si>
  <si>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</si>
  <si>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</si>
  <si>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</si>
  <si>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</si>
  <si>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</si>
  <si>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</si>
  <si>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</si>
  <si>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</si>
  <si>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</si>
  <si>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</si>
  <si>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</si>
  <si>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</si>
  <si>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</si>
  <si>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</si>
  <si>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</si>
  <si>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</si>
  <si>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</si>
  <si>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</si>
  <si>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</si>
  <si>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</si>
  <si>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</si>
  <si>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</si>
  <si>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</si>
  <si>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</si>
  <si>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</si>
  <si>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</si>
  <si>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</si>
  <si>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</si>
  <si>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</si>
  <si>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</si>
  <si>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</si>
  <si>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</si>
  <si>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</si>
  <si>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</si>
  <si>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</si>
  <si>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</si>
  <si>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</si>
  <si>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</si>
  <si>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</si>
  <si>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</si>
  <si>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</si>
  <si>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</si>
  <si>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</si>
  <si>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</si>
  <si>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</si>
  <si>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</si>
  <si>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</si>
  <si>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</si>
  <si>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</si>
  <si>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</si>
  <si>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</si>
  <si>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</si>
  <si>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</si>
  <si>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</si>
  <si>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</si>
  <si>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</si>
  <si>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</si>
  <si>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</si>
  <si>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</si>
  <si>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</si>
  <si>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</si>
  <si>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</si>
  <si>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</si>
  <si>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</si>
  <si>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</si>
  <si>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</si>
  <si>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</si>
  <si>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</si>
  <si>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</si>
  <si>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</si>
  <si>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</si>
  <si>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</si>
  <si>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</si>
  <si>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</si>
  <si>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</si>
  <si>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</si>
  <si>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</si>
  <si>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</si>
  <si>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</si>
  <si>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</si>
  <si>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</si>
  <si>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</si>
  <si>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</si>
  <si>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</si>
  <si>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</si>
  <si>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</si>
  <si>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</si>
  <si>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</si>
  <si>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</si>
  <si>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</si>
  <si>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</si>
  <si>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</si>
  <si>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</si>
  <si>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</si>
  <si>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</si>
  <si>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</si>
  <si>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</si>
  <si>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</si>
  <si>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</si>
  <si>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</si>
  <si>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</si>
  <si>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</si>
  <si>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</si>
  <si>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</si>
  <si>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</si>
  <si>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</si>
  <si>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</si>
  <si>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</si>
  <si>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</si>
  <si>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</si>
  <si>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</si>
  <si>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</si>
  <si>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</si>
  <si>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</si>
  <si>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</si>
  <si>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</si>
  <si>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</si>
  <si>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</si>
  <si>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</si>
  <si>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</si>
  <si>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</si>
  <si>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</si>
  <si>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</si>
  <si>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</si>
  <si>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</si>
  <si>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</si>
  <si>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</si>
  <si>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</si>
  <si>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</si>
  <si>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</si>
  <si>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</si>
  <si>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</si>
  <si>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</si>
  <si>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</si>
  <si>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</si>
  <si>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</si>
  <si>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</si>
  <si>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</si>
  <si>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</si>
  <si>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</si>
  <si>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</si>
  <si>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</si>
  <si>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</si>
  <si>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</si>
  <si>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</si>
  <si>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</si>
  <si>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</si>
  <si>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</si>
  <si>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</si>
  <si>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</si>
  <si>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</si>
  <si>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</si>
  <si>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</si>
  <si>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</si>
  <si>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</si>
  <si>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</si>
  <si>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</si>
  <si>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</si>
  <si>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</si>
  <si>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</si>
  <si>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</si>
  <si>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</si>
  <si>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</si>
  <si>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</si>
  <si>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</si>
  <si>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</si>
  <si>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</si>
  <si>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</si>
  <si>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</si>
  <si>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</si>
  <si>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</si>
  <si>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</si>
  <si>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</si>
  <si>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</si>
  <si>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</si>
  <si>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</si>
  <si>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</si>
  <si>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</si>
  <si>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</si>
  <si>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</si>
  <si>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</si>
  <si>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</si>
  <si>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</si>
  <si>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</si>
  <si>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</si>
  <si>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</si>
  <si>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</si>
  <si>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</si>
  <si>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</si>
  <si>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</si>
  <si>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</si>
  <si>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</si>
  <si>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</si>
  <si>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</si>
  <si>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</si>
  <si>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</si>
  <si>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</si>
  <si>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</si>
  <si>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</si>
  <si>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</si>
  <si>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</si>
  <si>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</si>
  <si>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</si>
  <si>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</si>
  <si>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</si>
  <si>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</si>
  <si>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</si>
  <si>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</si>
  <si>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</si>
  <si>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</si>
  <si>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</si>
  <si>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</si>
  <si>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</si>
  <si>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</si>
  <si>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</si>
  <si>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</si>
  <si>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</si>
  <si>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</si>
  <si>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</si>
  <si>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</si>
  <si>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</si>
  <si>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</si>
  <si>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</si>
  <si>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</si>
  <si>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</si>
  <si>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</si>
  <si>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</si>
  <si>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</si>
  <si>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</si>
  <si>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</si>
  <si>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</si>
  <si>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</si>
  <si>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</si>
  <si>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</si>
  <si>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</si>
  <si>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</si>
  <si>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</si>
  <si>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</si>
  <si>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</si>
  <si>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</si>
  <si>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</si>
  <si>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</si>
  <si>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</si>
  <si>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</si>
  <si>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</si>
  <si>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</si>
  <si>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</si>
  <si>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</si>
  <si>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</si>
  <si>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</si>
  <si>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</si>
  <si>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</si>
  <si>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</si>
  <si>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</si>
  <si>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</si>
  <si>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</si>
  <si>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</si>
  <si>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</si>
  <si>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</si>
  <si>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</si>
  <si>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</si>
  <si>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</si>
  <si>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</si>
  <si>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</si>
  <si>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</si>
  <si>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</si>
  <si>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</si>
  <si>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</si>
  <si>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</si>
  <si>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</si>
  <si>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</si>
  <si>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</si>
  <si>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</si>
  <si>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</si>
  <si>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</si>
  <si>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</si>
  <si>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</si>
  <si>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</si>
  <si>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</si>
  <si>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</si>
  <si>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</si>
  <si>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</si>
  <si>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</si>
  <si>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</si>
  <si>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</si>
  <si>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</si>
  <si>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</si>
  <si>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</si>
  <si>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</si>
  <si>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</si>
  <si>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</si>
  <si>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</si>
  <si>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</si>
  <si>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</si>
  <si>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</si>
  <si>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</si>
  <si>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</si>
  <si>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</si>
  <si>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</si>
  <si>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</si>
  <si>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</si>
  <si>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</si>
  <si>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</si>
  <si>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</si>
  <si>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</si>
  <si>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</si>
  <si>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</si>
  <si>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</si>
  <si>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</si>
  <si>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</si>
  <si>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</si>
  <si>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</si>
  <si>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</si>
  <si>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</si>
  <si>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</si>
  <si>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</si>
  <si>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</si>
  <si>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</si>
  <si>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</si>
  <si>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</si>
  <si>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</si>
  <si>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</si>
  <si>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</si>
  <si>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</si>
  <si>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</si>
  <si>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</si>
  <si>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</si>
  <si>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</si>
  <si>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</si>
  <si>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</si>
  <si>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</si>
  <si>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</si>
  <si>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</si>
  <si>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</si>
  <si>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</si>
  <si>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</si>
  <si>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</si>
  <si>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</si>
  <si>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</si>
  <si>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</si>
  <si>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</si>
  <si>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</si>
  <si>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</si>
  <si>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</si>
  <si>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</si>
  <si>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</si>
  <si>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</si>
  <si>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</si>
  <si>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</si>
  <si>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</si>
  <si>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</si>
  <si>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</si>
  <si>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</si>
  <si>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</si>
  <si>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</si>
  <si>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</si>
  <si>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</si>
  <si>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</si>
  <si>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</si>
  <si>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</si>
  <si>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</si>
  <si>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</si>
  <si>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</si>
  <si>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</si>
  <si>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</si>
  <si>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</si>
  <si>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</si>
  <si>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</si>
  <si>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</si>
  <si>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</si>
  <si>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</si>
  <si>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</si>
  <si>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</si>
  <si>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</si>
  <si>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</si>
  <si>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</si>
  <si>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</si>
  <si>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</si>
  <si>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</si>
  <si>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</si>
  <si>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</si>
  <si>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</si>
  <si>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</si>
  <si>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</si>
  <si>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</si>
  <si>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</si>
  <si>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</si>
  <si>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</si>
  <si>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</si>
  <si>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</si>
  <si>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</si>
  <si>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</si>
  <si>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</si>
  <si>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</si>
  <si>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</si>
  <si>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</si>
  <si>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</si>
  <si>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</si>
  <si>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</si>
  <si>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</si>
  <si>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</si>
  <si>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</si>
  <si>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</si>
  <si>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</si>
  <si>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</si>
  <si>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</si>
  <si>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</si>
  <si>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</si>
  <si>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</si>
  <si>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</si>
  <si>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</si>
  <si>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</si>
  <si>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</si>
  <si>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</si>
  <si>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</si>
  <si>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</si>
  <si>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</si>
  <si>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</si>
  <si>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</si>
  <si>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</si>
  <si>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</si>
  <si>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</si>
  <si>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</si>
  <si>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</si>
  <si>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</si>
  <si>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</si>
  <si>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</si>
  <si>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</si>
  <si>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</si>
  <si>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</si>
  <si>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</si>
  <si>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</si>
  <si>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</si>
  <si>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</si>
  <si>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</si>
  <si>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</si>
  <si>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</si>
  <si>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</si>
  <si>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</si>
  <si>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</si>
  <si>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</si>
  <si>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</si>
  <si>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</si>
  <si>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</si>
  <si>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</si>
  <si>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</si>
  <si>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</si>
  <si>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</si>
  <si>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</si>
  <si>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</si>
  <si>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</si>
  <si>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</si>
  <si>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</si>
  <si>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</si>
  <si>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</si>
  <si>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</si>
  <si>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</si>
  <si>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</si>
  <si>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</si>
  <si>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</si>
  <si>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</si>
  <si>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</si>
  <si>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</si>
  <si>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</si>
  <si>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</si>
  <si>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</si>
  <si>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</si>
  <si>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</si>
  <si>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</si>
  <si>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</si>
  <si>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</si>
  <si>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</si>
  <si>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</si>
  <si>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</si>
  <si>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</si>
  <si>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</si>
  <si>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</si>
  <si>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</si>
  <si>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</si>
  <si>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</si>
  <si>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</si>
  <si>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</si>
  <si>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</si>
  <si>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</si>
  <si>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</si>
  <si>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</si>
  <si>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</si>
  <si>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</si>
  <si>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</si>
  <si>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</si>
  <si>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</si>
  <si>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</si>
  <si>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</si>
  <si>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</si>
  <si>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</si>
  <si>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</si>
  <si>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</si>
  <si>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</si>
  <si>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</si>
  <si>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</si>
  <si>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</si>
  <si>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</si>
  <si>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</si>
  <si>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</si>
  <si>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</si>
  <si>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</si>
  <si>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</si>
  <si>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</si>
  <si>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</si>
  <si>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</si>
  <si>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</si>
  <si>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</si>
  <si>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</si>
  <si>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</si>
  <si>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</si>
  <si>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</si>
  <si>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</si>
  <si>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</si>
  <si>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</si>
  <si>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</si>
  <si>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</si>
  <si>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</si>
  <si>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</si>
  <si>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</si>
  <si>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</si>
  <si>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</si>
  <si>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</si>
  <si>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</si>
  <si>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</si>
  <si>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</si>
  <si>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</si>
  <si>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</si>
  <si>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</si>
  <si>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</si>
  <si>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</si>
  <si>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</si>
  <si>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</si>
  <si>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</si>
  <si>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</si>
  <si>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</si>
  <si>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</si>
  <si>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</si>
  <si>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</si>
  <si>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</si>
  <si>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</si>
  <si>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</si>
  <si>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</si>
  <si>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</si>
  <si>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</si>
  <si>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</si>
  <si>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</si>
  <si>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</si>
  <si>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</si>
  <si>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</si>
  <si>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</si>
  <si>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</si>
  <si>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</si>
  <si>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</si>
  <si>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</si>
  <si>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</si>
  <si>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</si>
  <si>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</si>
  <si>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</si>
  <si>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</si>
  <si>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</si>
  <si>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</si>
  <si>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</si>
  <si>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</si>
  <si>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</si>
  <si>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</si>
  <si>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</si>
  <si>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</si>
  <si>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</si>
  <si>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</si>
  <si>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</si>
  <si>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</si>
  <si>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</si>
  <si>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</si>
  <si>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</si>
  <si>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</si>
  <si>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</si>
  <si>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</si>
  <si>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</si>
  <si>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</si>
  <si>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</si>
  <si>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</si>
  <si>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</si>
  <si>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</si>
  <si>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</si>
  <si>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</si>
  <si>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</si>
  <si>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</si>
  <si>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</si>
  <si>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</si>
  <si>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</si>
  <si>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</si>
  <si>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</si>
  <si>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</si>
  <si>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</si>
  <si>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</si>
  <si>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</si>
  <si>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</si>
  <si>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</si>
  <si>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</si>
  <si>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</si>
  <si>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</si>
  <si>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</si>
  <si>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</si>
  <si>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</si>
  <si>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</si>
  <si>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</si>
  <si>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</si>
  <si>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</si>
  <si>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</si>
  <si>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</si>
  <si>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</si>
  <si>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</si>
  <si>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</si>
  <si>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</si>
  <si>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</si>
  <si>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</si>
  <si>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</si>
  <si>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</si>
  <si>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</si>
  <si>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</si>
  <si>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</si>
  <si>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</si>
  <si>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</si>
  <si>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</si>
  <si>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</si>
  <si>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</si>
  <si>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</si>
  <si>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</si>
  <si>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</si>
  <si>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</si>
  <si>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</si>
  <si>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</si>
  <si>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</si>
  <si>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</si>
  <si>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</si>
  <si>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</si>
  <si>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</si>
  <si>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</si>
  <si>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</si>
  <si>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</si>
  <si>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</si>
  <si>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</si>
  <si>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</si>
  <si>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</si>
  <si>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</si>
  <si>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</si>
  <si>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</si>
  <si>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</si>
  <si>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</si>
  <si>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</si>
  <si>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</si>
  <si>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</si>
  <si>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</si>
  <si>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</si>
  <si>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</si>
  <si>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</si>
  <si>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</si>
  <si>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</si>
  <si>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</si>
  <si>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</si>
  <si>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</si>
  <si>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</si>
  <si>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</si>
  <si>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</si>
  <si>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</si>
  <si>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</si>
  <si>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</si>
  <si>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</si>
  <si>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</si>
  <si>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</si>
  <si>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</si>
  <si>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</si>
  <si>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</si>
  <si>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</si>
  <si>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</si>
  <si>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</si>
  <si>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</si>
  <si>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</si>
  <si>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</si>
  <si>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</si>
  <si>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</si>
  <si>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</si>
  <si>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</si>
  <si>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</si>
  <si>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</si>
  <si>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</si>
  <si>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</si>
  <si>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</si>
  <si>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</si>
  <si>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</si>
  <si>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</si>
  <si>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</si>
  <si>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</si>
  <si>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</si>
  <si>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</si>
  <si>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</si>
  <si>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</si>
  <si>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</si>
  <si>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</si>
  <si>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</si>
  <si>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</si>
  <si>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</si>
  <si>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</si>
  <si>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</si>
  <si>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</si>
  <si>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</si>
  <si>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</si>
  <si>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</si>
  <si>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</si>
  <si>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</si>
  <si>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</si>
  <si>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</si>
  <si>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</si>
  <si>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</si>
  <si>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</si>
  <si>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</si>
  <si>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</si>
  <si>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</si>
  <si>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</si>
  <si>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</si>
  <si>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</si>
  <si>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</si>
  <si>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</si>
  <si>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</si>
  <si>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</si>
  <si>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</si>
  <si>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</si>
  <si>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</si>
  <si>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</si>
  <si>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</si>
  <si>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</si>
  <si>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</si>
  <si>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</si>
  <si>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</si>
  <si>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</si>
  <si>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</si>
  <si>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</si>
  <si>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</si>
  <si>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</si>
  <si>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</si>
  <si>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</si>
  <si>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</si>
  <si>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</si>
  <si>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</si>
  <si>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</si>
  <si>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</si>
  <si>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</si>
  <si>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</si>
  <si>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</si>
  <si>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</si>
  <si>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</si>
  <si>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</si>
  <si>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</si>
  <si>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</si>
  <si>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</si>
  <si>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</si>
  <si>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</si>
  <si>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</si>
  <si>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</si>
  <si>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</si>
  <si>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</si>
  <si>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</si>
  <si>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</si>
  <si>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</si>
  <si>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</si>
  <si>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</si>
  <si>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</si>
  <si>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</si>
  <si>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</si>
  <si>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</si>
  <si>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</si>
  <si>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</si>
  <si>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</si>
  <si>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</si>
  <si>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</si>
  <si>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</si>
  <si>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</si>
  <si>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</si>
  <si>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</si>
  <si>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</si>
  <si>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</si>
  <si>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</si>
  <si>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</si>
  <si>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</si>
  <si>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</si>
  <si>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</si>
  <si>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</si>
  <si>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</si>
  <si>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</si>
  <si>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</si>
  <si>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</si>
  <si>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</si>
  <si>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</si>
  <si>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</si>
  <si>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</si>
  <si>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</si>
  <si>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</si>
  <si>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</si>
  <si>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</si>
  <si>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</si>
  <si>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</si>
  <si>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</si>
  <si>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</si>
  <si>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</si>
  <si>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</si>
  <si>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</si>
  <si>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</si>
  <si>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</si>
  <si>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</si>
  <si>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</si>
  <si>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</si>
  <si>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</si>
  <si>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</si>
  <si>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</si>
  <si>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</si>
  <si>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</si>
  <si>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</si>
  <si>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</si>
  <si>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</si>
  <si>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</si>
  <si>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</si>
  <si>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</si>
  <si>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</si>
  <si>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</si>
  <si>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</si>
  <si>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</si>
  <si>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</si>
  <si>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</si>
  <si>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</si>
  <si>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</si>
  <si>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</si>
  <si>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</si>
  <si>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</si>
  <si>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</si>
  <si>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</si>
  <si>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</si>
  <si>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</si>
  <si>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</si>
  <si>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</si>
  <si>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</si>
  <si>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</si>
  <si>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</si>
  <si>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</si>
  <si>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</si>
  <si>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</si>
  <si>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</si>
  <si>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</si>
  <si>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</si>
  <si>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</si>
  <si>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</si>
  <si>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</si>
  <si>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</si>
  <si>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</si>
  <si>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</si>
  <si>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</si>
  <si>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</si>
  <si>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</si>
  <si>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</si>
  <si>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</si>
  <si>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</si>
  <si>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</si>
  <si>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</si>
  <si>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</si>
  <si>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</si>
  <si>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</si>
  <si>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</si>
  <si>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</si>
  <si>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</si>
  <si>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</si>
  <si>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</si>
  <si>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</si>
  <si>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</si>
  <si>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</si>
  <si>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</si>
  <si>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</si>
  <si>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</si>
  <si>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</si>
  <si>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</si>
  <si>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</si>
  <si>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</si>
  <si>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</si>
  <si>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</si>
  <si>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</si>
  <si>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</si>
  <si>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</si>
  <si>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</si>
  <si>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</si>
  <si>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</si>
  <si>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</si>
  <si>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</si>
  <si>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</si>
  <si>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</si>
  <si>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</si>
  <si>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</si>
  <si>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</si>
  <si>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</si>
  <si>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</si>
  <si>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</si>
  <si>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</si>
  <si>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</si>
  <si>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</si>
  <si>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</si>
  <si>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</si>
  <si>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</si>
  <si>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</si>
  <si>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</si>
  <si>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</si>
  <si>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</si>
  <si>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</si>
  <si>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</si>
  <si>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</si>
  <si>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</si>
  <si>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</si>
  <si>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</si>
  <si>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</si>
  <si>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</si>
  <si>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</si>
  <si>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</si>
  <si>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</si>
  <si>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</si>
  <si>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</si>
  <si>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</si>
  <si>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</si>
  <si>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</si>
  <si>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</si>
  <si>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</si>
  <si>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</si>
  <si>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</si>
  <si>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</si>
  <si>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</si>
  <si>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</si>
  <si>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</si>
  <si>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</si>
  <si>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</si>
  <si>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</si>
  <si>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</si>
  <si>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</si>
  <si>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</si>
  <si>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</si>
  <si>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</si>
  <si>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</si>
  <si>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</si>
  <si>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</si>
  <si>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</si>
  <si>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</si>
  <si>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</si>
  <si>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</si>
  <si>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</si>
  <si>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</si>
  <si>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</si>
  <si>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</si>
  <si>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</si>
  <si>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</si>
  <si>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</si>
  <si>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</si>
  <si>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</si>
  <si>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</si>
  <si>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</si>
  <si>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</si>
  <si>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</si>
  <si>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</si>
  <si>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</si>
  <si>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</si>
  <si>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</si>
  <si>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</si>
  <si>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</si>
  <si>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</si>
  <si>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</si>
  <si>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</si>
  <si>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</si>
  <si>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</si>
  <si>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</si>
  <si>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</si>
  <si>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</si>
  <si>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</si>
  <si>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</si>
  <si>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</si>
  <si>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</si>
  <si>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</si>
  <si>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</si>
  <si>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</si>
  <si>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</si>
  <si>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</si>
  <si>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</si>
  <si>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</si>
  <si>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</si>
  <si>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</si>
  <si>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</si>
  <si>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</si>
  <si>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</si>
  <si>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</si>
  <si>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</si>
  <si>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</si>
  <si>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</si>
  <si>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</si>
  <si>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</si>
  <si>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</si>
  <si>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</si>
  <si>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</si>
  <si>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</si>
  <si>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</si>
  <si>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</si>
  <si>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</si>
  <si>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</si>
  <si>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</si>
  <si>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</si>
  <si>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</si>
  <si>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</si>
  <si>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</si>
  <si>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</si>
  <si>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</si>
  <si>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</si>
  <si>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</si>
  <si>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</si>
  <si>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</si>
  <si>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</si>
  <si>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</si>
  <si>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</si>
  <si>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</si>
  <si>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</si>
  <si>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</si>
  <si>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</si>
  <si>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</si>
  <si>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</si>
  <si>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</si>
  <si>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</si>
  <si>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</si>
  <si>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</si>
  <si>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</si>
  <si>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</si>
  <si>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</si>
  <si>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</si>
  <si>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</si>
  <si>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</si>
  <si>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</si>
  <si>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</si>
  <si>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</si>
  <si>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</si>
  <si>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</si>
  <si>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</si>
  <si>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</si>
  <si>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</si>
  <si>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</si>
  <si>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</si>
  <si>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</si>
  <si>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</si>
  <si>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</si>
  <si>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</si>
  <si>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</si>
  <si>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</si>
  <si>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</si>
  <si>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</si>
  <si>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</si>
  <si>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</si>
  <si>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</si>
  <si>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</si>
  <si>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</si>
  <si>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</si>
  <si>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</si>
  <si>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</si>
  <si>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</si>
  <si>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</si>
  <si>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</si>
  <si>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</si>
  <si>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</si>
  <si>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</si>
  <si>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</si>
  <si>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</si>
  <si>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</si>
  <si>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</si>
  <si>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</si>
  <si>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</si>
  <si>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</si>
  <si>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</si>
  <si>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</si>
  <si>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</si>
  <si>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</si>
  <si>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</si>
  <si>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</si>
  <si>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</si>
  <si>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</si>
  <si>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</si>
  <si>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</si>
  <si>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</si>
  <si>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</si>
  <si>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</si>
  <si>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</si>
  <si>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</si>
  <si>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</si>
  <si>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</si>
  <si>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</si>
  <si>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</si>
  <si>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</si>
  <si>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</si>
  <si>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</si>
  <si>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</si>
  <si>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</si>
  <si>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</si>
  <si>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</si>
  <si>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</si>
  <si>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</si>
  <si>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</si>
  <si>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</si>
  <si>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</si>
  <si>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</si>
  <si>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</si>
  <si>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</si>
  <si>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</si>
  <si>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</si>
  <si>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</si>
  <si>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</si>
  <si>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</si>
  <si>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</si>
  <si>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</si>
  <si>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</si>
  <si>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</si>
  <si>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</si>
  <si>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</si>
  <si>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</si>
  <si>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</si>
  <si>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</si>
  <si>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</si>
  <si>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</si>
  <si>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</si>
  <si>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</si>
  <si>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</si>
  <si>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</si>
  <si>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</si>
  <si>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</si>
  <si>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</si>
  <si>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</si>
  <si>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</si>
  <si>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</si>
  <si>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</si>
  <si>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</si>
  <si>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</si>
  <si>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</si>
  <si>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</si>
  <si>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</si>
  <si>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</si>
  <si>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</si>
  <si>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</si>
  <si>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</si>
  <si>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</si>
  <si>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</si>
  <si>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</si>
  <si>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</si>
  <si>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</si>
  <si>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</si>
  <si>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</si>
  <si>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</si>
  <si>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</si>
  <si>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</si>
  <si>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</si>
  <si>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</si>
  <si>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</si>
  <si>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</si>
  <si>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</si>
  <si>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</si>
  <si>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</si>
  <si>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</si>
  <si>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</si>
  <si>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</si>
  <si>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</si>
  <si>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</si>
  <si>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</si>
  <si>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</si>
  <si>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</si>
  <si>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</si>
  <si>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</si>
  <si>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</si>
  <si>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</si>
  <si>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</si>
  <si>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</si>
  <si>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</si>
  <si>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</si>
  <si>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</si>
  <si>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</si>
  <si>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</si>
  <si>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</si>
  <si>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</si>
  <si>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</si>
  <si>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</si>
  <si>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</si>
  <si>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</si>
  <si>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</si>
  <si>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</si>
  <si>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</si>
  <si>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</si>
  <si>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</si>
  <si>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</si>
  <si>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</si>
  <si>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</si>
  <si>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</si>
  <si>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</si>
  <si>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</si>
  <si>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</si>
  <si>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</si>
  <si>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</si>
  <si>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</si>
  <si>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</si>
  <si>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</si>
  <si>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</si>
  <si>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</si>
  <si>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</si>
  <si>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</si>
  <si>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</si>
  <si>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</si>
  <si>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</si>
  <si>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</si>
  <si>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</si>
  <si>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</si>
  <si>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</si>
  <si>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</si>
  <si>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</si>
  <si>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</si>
  <si>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</si>
  <si>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</si>
  <si>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</si>
  <si>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</si>
  <si>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</si>
  <si>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</si>
  <si>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</si>
  <si>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</si>
  <si>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</si>
  <si>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</si>
  <si>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</si>
  <si>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</si>
  <si>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</si>
  <si>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</si>
  <si>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</si>
  <si>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</si>
  <si>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</si>
  <si>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</si>
  <si>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</si>
  <si>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</si>
  <si>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</si>
  <si>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</si>
  <si>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</si>
  <si>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</si>
  <si>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</si>
  <si>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</si>
  <si>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</si>
  <si>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</si>
  <si>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</si>
  <si>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</si>
  <si>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</si>
  <si>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</si>
  <si>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</si>
  <si>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</si>
  <si>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</si>
  <si>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</si>
  <si>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</si>
  <si>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</si>
  <si>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</si>
  <si>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</si>
  <si>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</si>
  <si>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</si>
  <si>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</si>
  <si>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</si>
  <si>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</si>
  <si>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</si>
  <si>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</si>
  <si>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</si>
  <si>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</si>
  <si>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</si>
  <si>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</si>
  <si>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</si>
  <si>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</si>
  <si>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</si>
  <si>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</si>
  <si>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</si>
  <si>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</si>
  <si>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</si>
  <si>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</si>
  <si>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</si>
  <si>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</si>
  <si>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</si>
  <si>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</si>
  <si>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</si>
  <si>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</si>
  <si>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</si>
  <si>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</si>
  <si>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</si>
  <si>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</si>
  <si>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</si>
  <si>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</si>
  <si>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</si>
  <si>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</si>
  <si>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</si>
  <si>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</si>
  <si>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</si>
  <si>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</si>
  <si>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</si>
  <si>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</si>
  <si>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</si>
  <si>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</si>
  <si>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</si>
  <si>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</si>
  <si>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</si>
  <si>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</si>
  <si>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</si>
  <si>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</si>
  <si>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</si>
  <si>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</si>
  <si>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</si>
  <si>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</si>
  <si>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</si>
  <si>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</si>
  <si>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</si>
  <si>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</si>
  <si>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</si>
  <si>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</si>
  <si>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</si>
  <si>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</si>
  <si>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</si>
  <si>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</si>
  <si>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</si>
  <si>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</si>
  <si>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</si>
  <si>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</si>
  <si>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</si>
  <si>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</si>
  <si>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</si>
  <si>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</si>
  <si>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</si>
  <si>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</si>
  <si>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</si>
  <si>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</si>
  <si>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</si>
  <si>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</si>
  <si>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</si>
  <si>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</si>
  <si>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</si>
  <si>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</si>
  <si>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</si>
  <si>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</si>
  <si>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</si>
  <si>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</si>
  <si>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</si>
  <si>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</si>
  <si>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</si>
  <si>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</si>
  <si>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</si>
  <si>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</si>
  <si>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</si>
  <si>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</si>
  <si>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</si>
  <si>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</si>
  <si>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</si>
  <si>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</si>
  <si>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</si>
  <si>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</si>
  <si>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</si>
  <si>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</si>
  <si>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</si>
  <si>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</si>
  <si>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</si>
  <si>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</si>
  <si>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</si>
  <si>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</si>
  <si>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</si>
  <si>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</si>
  <si>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</si>
  <si>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</si>
  <si>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</si>
  <si>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</si>
  <si>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</si>
  <si>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</si>
  <si>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</si>
  <si>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</si>
  <si>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</si>
  <si>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</si>
  <si>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</si>
  <si>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</si>
  <si>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</si>
  <si>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</si>
  <si>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</si>
  <si>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</si>
  <si>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</si>
  <si>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</si>
  <si>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</si>
  <si>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</si>
  <si>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</si>
  <si>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</si>
  <si>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</si>
  <si>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</si>
  <si>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</si>
  <si>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</si>
  <si>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</si>
  <si>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</si>
  <si>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</si>
  <si>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</si>
  <si>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</si>
  <si>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</si>
  <si>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</si>
  <si>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</si>
  <si>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</si>
  <si>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</si>
  <si>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</si>
  <si>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</si>
  <si>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</si>
  <si>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</si>
  <si>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</si>
  <si>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</si>
  <si>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</si>
  <si>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</si>
  <si>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</si>
  <si>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</si>
  <si>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</si>
  <si>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</si>
  <si>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</si>
  <si>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</si>
  <si>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</si>
  <si>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</si>
  <si>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</si>
  <si>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</si>
  <si>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</si>
  <si>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</si>
  <si>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</si>
  <si>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</si>
  <si>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</si>
  <si>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</si>
  <si>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</si>
  <si>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</si>
  <si>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</si>
  <si>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</si>
  <si>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</si>
  <si>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</si>
  <si>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</si>
  <si>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</si>
  <si>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</si>
  <si>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</si>
  <si>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</si>
  <si>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</si>
  <si>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</si>
  <si>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</si>
  <si>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</si>
  <si>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</si>
  <si>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</si>
  <si>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</si>
  <si>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</si>
  <si>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</si>
  <si>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</si>
  <si>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</si>
  <si>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</si>
  <si>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</si>
  <si>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</si>
  <si>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</si>
  <si>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</si>
  <si>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</si>
  <si>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</si>
  <si>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</si>
  <si>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</si>
  <si>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</si>
  <si>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</si>
  <si>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</si>
  <si>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</si>
  <si>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</si>
  <si>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</si>
  <si>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</si>
  <si>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</si>
  <si>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</si>
  <si>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</si>
  <si>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</si>
  <si>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</si>
  <si>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</si>
  <si>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</si>
  <si>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</si>
  <si>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</si>
  <si>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</si>
  <si>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</si>
  <si>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</si>
  <si>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</si>
  <si>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</si>
  <si>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</si>
  <si>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</si>
  <si>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</si>
  <si>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</si>
  <si>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</si>
  <si>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</si>
  <si>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</si>
  <si>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</si>
  <si>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</si>
  <si>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</si>
  <si>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</si>
  <si>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</si>
  <si>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</si>
  <si>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</si>
  <si>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</si>
  <si>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</si>
  <si>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</si>
  <si>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</si>
  <si>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</si>
  <si>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</si>
  <si>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</si>
  <si>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</si>
  <si>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</si>
  <si>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</si>
  <si>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</si>
  <si>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</si>
  <si>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</si>
  <si>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</si>
  <si>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</si>
  <si>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</si>
  <si>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</si>
  <si>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</si>
  <si>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</si>
  <si>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</si>
  <si>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</si>
  <si>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</si>
  <si>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</si>
  <si>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</si>
  <si>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</si>
  <si>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</si>
  <si>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</si>
  <si>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</si>
  <si>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</si>
  <si>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</si>
  <si>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</si>
  <si>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</si>
  <si>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</si>
  <si>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</si>
  <si>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</si>
  <si>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</si>
  <si>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</si>
  <si>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</si>
  <si>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</si>
  <si>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</si>
  <si>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</si>
  <si>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</si>
  <si>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</si>
  <si>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</si>
  <si>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</si>
  <si>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</si>
  <si>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</si>
  <si>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</si>
  <si>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</si>
  <si>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</si>
  <si>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</si>
  <si>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</si>
  <si>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</si>
  <si>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</si>
  <si>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</si>
  <si>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</si>
  <si>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</si>
  <si>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</si>
  <si>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</si>
  <si>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</si>
  <si>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</si>
  <si>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</si>
  <si>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</si>
  <si>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</si>
  <si>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</si>
  <si>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</si>
  <si>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</si>
  <si>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</si>
  <si>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</si>
  <si>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</si>
  <si>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</si>
  <si>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</si>
  <si>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</si>
  <si>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</si>
  <si>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</si>
  <si>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</si>
  <si>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</si>
  <si>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</si>
  <si>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</si>
  <si>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</si>
  <si>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</si>
  <si>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</si>
  <si>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</si>
  <si>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</si>
  <si>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</si>
  <si>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</si>
  <si>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</si>
  <si>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</si>
  <si>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</si>
  <si>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</si>
  <si>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</si>
  <si>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</si>
  <si>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</si>
  <si>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</si>
  <si>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</si>
  <si>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</si>
  <si>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</si>
  <si>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</si>
  <si>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</si>
  <si>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</si>
  <si>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</si>
  <si>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</si>
  <si>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</si>
  <si>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</si>
  <si>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</si>
  <si>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</si>
  <si>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</si>
  <si>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</si>
  <si>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</si>
  <si>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</si>
  <si>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</si>
  <si>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</si>
  <si>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</si>
  <si>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</si>
  <si>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</si>
  <si>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</si>
  <si>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</si>
  <si>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</si>
  <si>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</si>
  <si>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</si>
  <si>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</si>
  <si>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</si>
  <si>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</si>
  <si>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</si>
  <si>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</si>
  <si>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</si>
  <si>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</si>
  <si>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</si>
  <si>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</si>
  <si>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</si>
  <si>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</si>
  <si>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</si>
  <si>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</si>
  <si>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</si>
  <si>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</si>
  <si>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</si>
  <si>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</si>
  <si>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</si>
  <si>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</si>
  <si>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</si>
  <si>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</si>
  <si>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</si>
  <si>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</si>
  <si>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</si>
  <si>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</si>
  <si>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</si>
  <si>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</si>
  <si>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</si>
  <si>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</si>
  <si>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</si>
  <si>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</si>
  <si>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</si>
  <si>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</si>
  <si>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</si>
  <si>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</si>
  <si>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</si>
  <si>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</si>
  <si>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</si>
  <si>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</si>
  <si>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</si>
  <si>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</si>
  <si>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</si>
  <si>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</si>
  <si>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</si>
  <si>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</si>
  <si>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</si>
  <si>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</si>
  <si>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</si>
  <si>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</si>
  <si>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</si>
  <si>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</si>
  <si>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</si>
  <si>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</si>
  <si>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</si>
  <si>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</si>
  <si>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</si>
  <si>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</si>
  <si>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</si>
  <si>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</si>
  <si>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</si>
  <si>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</si>
  <si>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</si>
  <si>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</si>
  <si>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</si>
  <si>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</si>
  <si>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</si>
  <si>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</si>
  <si>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</si>
  <si>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</si>
  <si>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</si>
  <si>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</si>
  <si>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</si>
  <si>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</si>
  <si>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</si>
  <si>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</si>
  <si>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</si>
  <si>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</si>
  <si>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</si>
  <si>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</si>
  <si>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</si>
  <si>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</si>
  <si>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</si>
  <si>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</si>
  <si>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</si>
  <si>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</si>
  <si>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</si>
  <si>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</si>
  <si>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</si>
  <si>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</si>
  <si>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</si>
  <si>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</si>
  <si>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</si>
  <si>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</si>
  <si>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</si>
  <si>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</si>
  <si>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</si>
  <si>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</si>
  <si>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</si>
  <si>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</si>
  <si>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</si>
  <si>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</si>
  <si>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</si>
  <si>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</si>
  <si>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</si>
  <si>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</si>
  <si>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</si>
  <si>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</si>
  <si>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</si>
  <si>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</si>
  <si>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</si>
  <si>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</si>
  <si>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</si>
  <si>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</si>
  <si>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</si>
  <si>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</si>
  <si>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</si>
  <si>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</si>
  <si>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</si>
  <si>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</si>
  <si>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</si>
  <si>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</si>
  <si>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</si>
  <si>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</si>
  <si>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</si>
  <si>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</si>
  <si>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</si>
  <si>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</si>
  <si>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</si>
  <si>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</si>
  <si>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</si>
  <si>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</si>
  <si>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</si>
  <si>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</si>
  <si>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</si>
  <si>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</si>
  <si>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</si>
  <si>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</si>
  <si>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</si>
  <si>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</si>
  <si>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</si>
  <si>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</si>
  <si>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</si>
  <si>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</si>
  <si>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</si>
  <si>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</si>
  <si>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</si>
  <si>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</si>
  <si>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</si>
  <si>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</si>
  <si>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</si>
  <si>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</si>
  <si>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</si>
  <si>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</si>
  <si>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</si>
  <si>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</si>
  <si>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</si>
  <si>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</si>
  <si>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</si>
  <si>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</si>
  <si>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</si>
  <si>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</si>
  <si>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</si>
  <si>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</si>
  <si>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</si>
  <si>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</si>
  <si>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</si>
  <si>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</si>
  <si>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</si>
  <si>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</si>
  <si>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</si>
  <si>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</si>
  <si>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</si>
  <si>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</si>
  <si>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</si>
  <si>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</si>
  <si>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</si>
  <si>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</si>
  <si>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</si>
  <si>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</si>
  <si>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</si>
  <si>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</si>
  <si>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</si>
  <si>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</si>
  <si>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</si>
  <si>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</si>
  <si>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</si>
  <si>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</si>
  <si>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</si>
  <si>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</si>
  <si>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</si>
  <si>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</si>
  <si>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</si>
  <si>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</si>
  <si>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</si>
  <si>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</si>
  <si>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</si>
  <si>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</si>
  <si>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</si>
  <si>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</si>
  <si>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</si>
  <si>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</si>
  <si>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</si>
  <si>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</si>
  <si>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</si>
  <si>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</si>
  <si>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</si>
  <si>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</si>
  <si>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</si>
  <si>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</si>
  <si>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</si>
  <si>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</si>
  <si>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</si>
  <si>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</si>
  <si>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</si>
  <si>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</si>
  <si>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</si>
  <si>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</si>
  <si>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</si>
  <si>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</si>
  <si>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</si>
  <si>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</si>
  <si>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</si>
  <si>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</si>
  <si>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</si>
  <si>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</si>
  <si>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</si>
  <si>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</si>
  <si>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</si>
  <si>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</si>
  <si>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</si>
  <si>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</si>
  <si>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</si>
  <si>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</si>
  <si>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</si>
  <si>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</si>
  <si>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</si>
  <si>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</si>
  <si>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</si>
  <si>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</si>
  <si>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</si>
  <si>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</si>
  <si>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</si>
  <si>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</si>
  <si>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</si>
  <si>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</si>
  <si>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</si>
  <si>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</si>
  <si>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</si>
  <si>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</si>
  <si>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</si>
  <si>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</si>
  <si>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</si>
  <si>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</si>
  <si>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</si>
  <si>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</si>
  <si>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</si>
  <si>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</si>
  <si>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</si>
  <si>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</si>
  <si>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</si>
  <si>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</si>
  <si>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</si>
  <si>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</si>
  <si>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</si>
  <si>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</si>
  <si>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</si>
  <si>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</si>
  <si>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</si>
  <si>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</si>
  <si>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</si>
  <si>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</si>
  <si>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</si>
  <si>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</si>
  <si>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</si>
  <si>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</si>
  <si>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</si>
  <si>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</si>
  <si>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</si>
  <si>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</si>
  <si>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</si>
  <si>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</si>
  <si>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</si>
  <si>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</si>
  <si>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</si>
  <si>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</si>
  <si>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</si>
  <si>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</si>
  <si>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</si>
  <si>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</si>
  <si>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</si>
  <si>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</si>
  <si>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</si>
  <si>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</si>
  <si>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</si>
  <si>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</si>
  <si>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</si>
  <si>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</si>
  <si>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</si>
  <si>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</si>
  <si>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</si>
  <si>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</si>
  <si>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</si>
  <si>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</si>
  <si>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</si>
  <si>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</si>
  <si>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</si>
  <si>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</si>
  <si>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</si>
  <si>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</si>
  <si>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</si>
  <si>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</si>
  <si>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</si>
  <si>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</si>
  <si>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</si>
  <si>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</si>
  <si>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</si>
  <si>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</si>
  <si>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</si>
  <si>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</si>
  <si>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</si>
  <si>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</si>
  <si>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</si>
  <si>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</si>
  <si>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</si>
  <si>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</si>
  <si>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</si>
  <si>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</si>
  <si>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</si>
  <si>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</si>
  <si>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</si>
  <si>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</si>
  <si>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</si>
  <si>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</si>
  <si>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</si>
  <si>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</si>
  <si>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</si>
  <si>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</si>
  <si>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</si>
  <si>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</si>
  <si>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</si>
  <si>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</si>
  <si>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</si>
  <si>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</si>
  <si>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</si>
  <si>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</si>
  <si>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</si>
  <si>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</si>
  <si>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</si>
  <si>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</si>
  <si>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</si>
  <si>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</si>
  <si>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</si>
  <si>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</si>
  <si>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</si>
  <si>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</si>
  <si>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</si>
  <si>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</si>
  <si>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</si>
  <si>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</si>
  <si>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</si>
  <si>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</si>
  <si>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</si>
  <si>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</si>
  <si>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</si>
  <si>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</si>
  <si>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</si>
  <si>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</si>
  <si>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</si>
  <si>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</si>
  <si>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</si>
  <si>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</si>
  <si>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</si>
  <si>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</si>
  <si>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</si>
  <si>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</si>
  <si>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</si>
  <si>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</si>
  <si>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</si>
  <si>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</si>
  <si>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</si>
  <si>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</si>
  <si>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</si>
  <si>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</si>
  <si>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</si>
  <si>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</si>
  <si>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</si>
  <si>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</si>
  <si>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</si>
  <si>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</si>
  <si>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</si>
  <si>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</si>
  <si>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</si>
  <si>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</si>
  <si>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</si>
  <si>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</si>
  <si>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</si>
  <si>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</si>
  <si>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</si>
  <si>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</si>
  <si>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</si>
  <si>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</si>
  <si>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</si>
  <si>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</si>
  <si>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</si>
  <si>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</si>
  <si>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</si>
  <si>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</si>
  <si>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</si>
  <si>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</si>
  <si>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</si>
  <si>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</si>
  <si>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</si>
  <si>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</si>
  <si>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</si>
  <si>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</si>
  <si>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</si>
  <si>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</si>
  <si>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</si>
  <si>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</si>
  <si>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</si>
  <si>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</si>
  <si>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</si>
  <si>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</si>
  <si>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</si>
  <si>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</si>
  <si>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</si>
  <si>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</si>
  <si>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</si>
  <si>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</si>
  <si>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</si>
  <si>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</si>
  <si>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</si>
  <si>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</si>
  <si>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</si>
  <si>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</si>
  <si>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</si>
  <si>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</si>
  <si>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</si>
  <si>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</si>
  <si>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</si>
  <si>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</si>
  <si>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</si>
  <si>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</si>
  <si>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</si>
  <si>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</si>
  <si>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</si>
  <si>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</si>
  <si>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</si>
  <si>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</si>
  <si>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</si>
  <si>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</si>
  <si>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</si>
  <si>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</si>
  <si>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</si>
  <si>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</si>
  <si>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</si>
  <si>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</si>
  <si>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</si>
  <si>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</si>
  <si>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</si>
  <si>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</si>
  <si>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</si>
  <si>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</si>
  <si>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</si>
  <si>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</si>
  <si>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</si>
  <si>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</si>
  <si>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</si>
  <si>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</si>
  <si>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</si>
  <si>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</si>
  <si>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</si>
  <si>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</si>
  <si>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</si>
  <si>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</si>
  <si>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</si>
  <si>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</si>
  <si>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</si>
  <si>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</si>
  <si>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</si>
  <si>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</si>
  <si>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</si>
  <si>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</si>
  <si>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</si>
  <si>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</si>
  <si>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</si>
  <si>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</si>
  <si>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</si>
  <si>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</si>
  <si>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</si>
  <si>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</si>
  <si>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</si>
  <si>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</si>
  <si>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</si>
  <si>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</si>
  <si>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</si>
  <si>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</si>
  <si>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</si>
  <si>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</si>
  <si>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</si>
  <si>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</si>
  <si>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</si>
  <si>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</si>
  <si>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</si>
  <si>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</si>
  <si>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</si>
  <si>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</si>
  <si>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</si>
  <si>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</si>
  <si>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</si>
  <si>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</si>
  <si>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</si>
  <si>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</si>
  <si>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</si>
  <si>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</si>
  <si>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</si>
  <si>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</si>
  <si>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</si>
  <si>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</si>
  <si>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</si>
  <si>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</si>
  <si>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</si>
  <si>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</si>
  <si>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</si>
  <si>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</si>
  <si>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</si>
  <si>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</si>
  <si>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</si>
  <si>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</si>
  <si>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</si>
  <si>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</si>
  <si>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</si>
  <si>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</si>
  <si>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</si>
  <si>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</si>
  <si>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</si>
  <si>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</si>
  <si>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</si>
  <si>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</si>
  <si>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</si>
  <si>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</si>
  <si>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</si>
  <si>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</si>
  <si>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</si>
  <si>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</si>
  <si>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</si>
  <si>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</si>
  <si>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</si>
  <si>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</si>
  <si>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</si>
  <si>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</si>
  <si>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</si>
  <si>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</si>
  <si>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</si>
  <si>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</si>
  <si>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</si>
  <si>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</si>
  <si>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</si>
  <si>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</si>
  <si>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</si>
  <si>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</si>
  <si>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</si>
  <si>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</si>
  <si>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</si>
  <si>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</si>
  <si>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</si>
  <si>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</si>
  <si>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</si>
  <si>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</si>
  <si>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</si>
  <si>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</si>
  <si>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</si>
  <si>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</si>
  <si>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</si>
  <si>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</si>
  <si>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</si>
  <si>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</si>
  <si>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</si>
  <si>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</si>
  <si>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</si>
  <si>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</si>
  <si>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</si>
  <si>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</si>
  <si>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</si>
  <si>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</si>
  <si>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</si>
  <si>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</si>
  <si>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</si>
  <si>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</si>
  <si>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</si>
  <si>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</si>
  <si>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</si>
  <si>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</si>
  <si>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</si>
  <si>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</si>
  <si>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</si>
  <si>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</si>
  <si>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</si>
  <si>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</si>
  <si>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</si>
  <si>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</si>
  <si>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</si>
  <si>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</si>
  <si>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</si>
  <si>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</si>
  <si>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</si>
  <si>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</si>
  <si>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</si>
  <si>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</si>
  <si>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</si>
  <si>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</si>
  <si>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</si>
  <si>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</si>
  <si>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</si>
  <si>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</si>
  <si>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</si>
  <si>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</si>
  <si>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</si>
  <si>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</si>
  <si>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</si>
  <si>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</si>
  <si>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</si>
  <si>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</si>
  <si>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</si>
  <si>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</si>
  <si>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</si>
  <si>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</si>
  <si>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</si>
  <si>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</si>
  <si>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</si>
  <si>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</si>
  <si>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</si>
  <si>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</si>
  <si>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</si>
  <si>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</si>
  <si>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</si>
  <si>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</si>
  <si>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</si>
  <si>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</si>
  <si>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</si>
  <si>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</si>
  <si>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</si>
  <si>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</si>
  <si>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</si>
  <si>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</si>
  <si>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</si>
  <si>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</si>
  <si>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</si>
  <si>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</si>
  <si>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</si>
  <si>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</si>
  <si>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</si>
  <si>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</si>
  <si>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</si>
  <si>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</si>
  <si>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</si>
  <si>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</si>
  <si>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</si>
  <si>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</si>
  <si>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</si>
  <si>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</si>
  <si>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</si>
  <si>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</si>
  <si>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</si>
  <si>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</si>
  <si>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</si>
  <si>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</si>
  <si>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</si>
  <si>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</si>
  <si>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</si>
  <si>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</si>
  <si>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</si>
  <si>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</si>
  <si>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</si>
  <si>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</si>
  <si>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</si>
  <si>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</si>
  <si>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</si>
  <si>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</si>
  <si>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</si>
  <si>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</si>
  <si>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</si>
  <si>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</si>
  <si>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</si>
  <si>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</si>
  <si>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</si>
  <si>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</si>
  <si>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</si>
  <si>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</si>
  <si>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</si>
  <si>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</si>
  <si>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</si>
  <si>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</si>
  <si>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</si>
  <si>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</si>
  <si>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</si>
  <si>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</si>
  <si>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</si>
  <si>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</si>
  <si>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</si>
  <si>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</si>
  <si>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</si>
  <si>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</si>
  <si>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</si>
  <si>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</si>
  <si>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</si>
  <si>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</si>
  <si>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</si>
  <si>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</si>
  <si>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</si>
  <si>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</si>
  <si>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</si>
  <si>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</si>
  <si>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</si>
  <si>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</si>
  <si>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</si>
  <si>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</si>
  <si>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</si>
  <si>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</si>
  <si>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</si>
  <si>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</si>
  <si>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</si>
  <si>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</si>
  <si>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</si>
  <si>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</si>
  <si>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</si>
  <si>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</si>
  <si>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</si>
  <si>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</si>
  <si>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</si>
  <si>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</si>
  <si>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</si>
  <si>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</si>
  <si>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</si>
  <si>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</si>
  <si>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</si>
  <si>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</si>
  <si>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</si>
  <si>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</si>
  <si>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</si>
  <si>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</si>
  <si>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</si>
  <si>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</si>
  <si>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</si>
  <si>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</si>
  <si>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</si>
  <si>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</si>
  <si>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</si>
  <si>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</si>
  <si>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</si>
  <si>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</si>
  <si>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</si>
  <si>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</si>
  <si>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</si>
  <si>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</si>
  <si>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</si>
  <si>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</si>
  <si>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</si>
  <si>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</si>
  <si>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</si>
  <si>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</si>
  <si>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</si>
  <si>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</si>
  <si>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</si>
  <si>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</si>
  <si>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</si>
  <si>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</si>
  <si>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</si>
  <si>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</si>
  <si>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</si>
  <si>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</si>
  <si>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</si>
  <si>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</si>
  <si>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</si>
  <si>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</si>
  <si>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</si>
  <si>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</si>
  <si>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</si>
  <si>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</si>
  <si>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</si>
  <si>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</si>
  <si>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</si>
  <si>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</si>
  <si>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</si>
  <si>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</si>
  <si>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</si>
  <si>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</si>
  <si>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</si>
  <si>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</si>
  <si>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</si>
  <si>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</si>
  <si>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</si>
  <si>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</si>
  <si>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</si>
  <si>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</si>
  <si>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</si>
  <si>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</si>
  <si>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</si>
  <si>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</si>
  <si>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</si>
  <si>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</si>
  <si>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</si>
  <si>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</si>
  <si>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</si>
  <si>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</si>
  <si>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</si>
  <si>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</si>
  <si>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</si>
  <si>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</si>
  <si>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</si>
  <si>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</si>
  <si>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</si>
  <si>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</si>
  <si>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</si>
  <si>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</si>
  <si>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</si>
  <si>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</si>
  <si>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</si>
  <si>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</si>
  <si>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</si>
  <si>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</si>
  <si>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</si>
  <si>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</si>
  <si>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</si>
  <si>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</si>
  <si>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</si>
  <si>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</si>
  <si>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</si>
  <si>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</si>
  <si>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</si>
  <si>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</si>
  <si>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</si>
  <si>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</si>
  <si>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</si>
  <si>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</si>
  <si>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</si>
  <si>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</si>
  <si>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</si>
  <si>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</si>
  <si>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</si>
  <si>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</si>
  <si>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</si>
  <si>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</si>
  <si>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</si>
  <si>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</si>
  <si>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</si>
  <si>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</si>
  <si>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</si>
  <si>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</si>
  <si>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</si>
  <si>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</si>
  <si>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</si>
  <si>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</si>
  <si>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</si>
  <si>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</si>
  <si>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</si>
  <si>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</si>
  <si>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</si>
  <si>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</si>
  <si>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</si>
  <si>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</si>
  <si>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</si>
  <si>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</si>
  <si>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</si>
  <si>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</si>
  <si>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</si>
  <si>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</si>
  <si>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</si>
  <si>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</si>
  <si>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</si>
  <si>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</si>
  <si>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</si>
  <si>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</si>
  <si>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</si>
  <si>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</si>
  <si>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</si>
  <si>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</si>
  <si>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</si>
  <si>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</si>
  <si>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</si>
  <si>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</si>
  <si>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</si>
  <si>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</si>
  <si>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</si>
  <si>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</si>
  <si>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</si>
  <si>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</si>
  <si>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</si>
  <si>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</si>
  <si>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</si>
  <si>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</si>
  <si>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</si>
  <si>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</si>
  <si>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</si>
  <si>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</si>
  <si>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</si>
  <si>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</si>
  <si>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</si>
  <si>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</si>
  <si>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</si>
  <si>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</si>
  <si>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</si>
  <si>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</si>
  <si>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</si>
  <si>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</si>
  <si>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</si>
  <si>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</si>
  <si>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</si>
  <si>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</si>
  <si>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</si>
  <si>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</si>
  <si>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</si>
  <si>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</si>
  <si>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</si>
  <si>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</si>
  <si>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</si>
  <si>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</si>
  <si>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</si>
  <si>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</si>
  <si>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</si>
  <si>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</si>
  <si>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</si>
  <si>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</si>
  <si>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</si>
  <si>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</si>
  <si>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</si>
  <si>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</si>
  <si>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</si>
  <si>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</si>
  <si>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</si>
  <si>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</si>
  <si>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</si>
  <si>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</si>
  <si>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</si>
  <si>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</si>
  <si>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</si>
  <si>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</si>
  <si>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</si>
  <si>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</si>
  <si>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</si>
  <si>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</si>
  <si>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</si>
  <si>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</si>
  <si>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</si>
  <si>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</si>
  <si>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</si>
  <si>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</si>
  <si>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</si>
  <si>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</si>
  <si>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</si>
  <si>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</si>
  <si>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</si>
  <si>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</si>
  <si>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</si>
  <si>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</si>
  <si>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</si>
  <si>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</si>
  <si>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</si>
  <si>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</si>
  <si>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</si>
  <si>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</si>
  <si>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</si>
  <si>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</si>
  <si>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</si>
  <si>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</si>
  <si>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</si>
  <si>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</si>
  <si>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</si>
  <si>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</si>
  <si>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</si>
  <si>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</si>
  <si>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</si>
  <si>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</si>
  <si>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</si>
  <si>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</si>
  <si>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</si>
  <si>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</si>
  <si>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</si>
  <si>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</si>
  <si>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</si>
  <si>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</si>
  <si>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</si>
  <si>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</si>
  <si>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</si>
  <si>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</si>
  <si>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</si>
  <si>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</si>
  <si>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</si>
  <si>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</si>
  <si>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</si>
  <si>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</si>
  <si>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</si>
  <si>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</si>
  <si>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</si>
  <si>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</si>
  <si>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</si>
  <si>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</si>
  <si>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</si>
  <si>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</si>
  <si>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</si>
  <si>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</si>
  <si>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</si>
  <si>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</si>
  <si>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</si>
  <si>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</si>
  <si>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</si>
  <si>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</si>
  <si>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</si>
  <si>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</si>
  <si>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</si>
  <si>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</si>
  <si>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</si>
  <si>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</si>
  <si>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</si>
  <si>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</si>
  <si>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</si>
  <si>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</si>
  <si>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</si>
  <si>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</si>
  <si>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</si>
  <si>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</si>
  <si>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</si>
  <si>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</si>
  <si>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</si>
  <si>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</si>
  <si>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</si>
  <si>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</si>
  <si>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</si>
  <si>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</si>
  <si>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</si>
  <si>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</si>
  <si>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</si>
  <si>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</si>
  <si>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</si>
  <si>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</si>
  <si>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</si>
  <si>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</si>
  <si>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</si>
  <si>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</si>
  <si>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</si>
  <si>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</si>
  <si>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</si>
  <si>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</si>
  <si>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</si>
  <si>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</si>
  <si>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</si>
  <si>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</si>
  <si>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</si>
  <si>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</si>
  <si>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</si>
  <si>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</si>
  <si>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</si>
  <si>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</si>
  <si>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</si>
  <si>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</si>
  <si>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</si>
  <si>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</si>
  <si>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</si>
  <si>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</si>
  <si>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</si>
  <si>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</si>
  <si>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</si>
  <si>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</si>
  <si>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</si>
  <si>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</si>
  <si>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</si>
  <si>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</si>
  <si>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</si>
  <si>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</si>
  <si>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</si>
  <si>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</si>
  <si>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</si>
  <si>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</si>
  <si>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</si>
  <si>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</si>
  <si>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</si>
  <si>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</si>
  <si>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</si>
  <si>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</si>
  <si>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</si>
  <si>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</si>
  <si>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</si>
  <si>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</si>
  <si>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</si>
  <si>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</si>
  <si>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</si>
  <si>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</si>
  <si>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</si>
  <si>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</si>
  <si>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</si>
  <si>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</si>
  <si>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</si>
  <si>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</si>
  <si>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</si>
  <si>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</si>
  <si>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</si>
  <si>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</si>
  <si>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</si>
  <si>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</si>
  <si>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</si>
  <si>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</si>
  <si>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</si>
  <si>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</si>
  <si>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</si>
  <si>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</si>
  <si>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</si>
  <si>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</si>
  <si>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</si>
  <si>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</si>
  <si>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</si>
  <si>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</si>
  <si>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</si>
  <si>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</si>
  <si>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</si>
  <si>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</si>
  <si>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</si>
  <si>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</si>
  <si>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</si>
  <si>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</si>
  <si>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</si>
  <si>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</si>
  <si>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</si>
  <si>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</si>
  <si>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</si>
  <si>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</si>
  <si>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</si>
  <si>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</si>
  <si>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</si>
  <si>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</si>
  <si>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</si>
  <si>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</si>
  <si>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</si>
  <si>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</si>
  <si>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</si>
  <si>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</si>
  <si>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</si>
  <si>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</si>
  <si>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</si>
  <si>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</si>
  <si>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</si>
  <si>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</si>
  <si>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</si>
  <si>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</si>
  <si>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</si>
  <si>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</si>
  <si>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</si>
  <si>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</si>
  <si>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</si>
  <si>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</si>
  <si>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</si>
  <si>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</si>
  <si>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</si>
  <si>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</si>
  <si>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</si>
  <si>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</si>
  <si>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</si>
  <si>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</si>
  <si>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</si>
  <si>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</si>
  <si>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</si>
  <si>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</si>
  <si>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</si>
  <si>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</si>
  <si>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</si>
  <si>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</si>
  <si>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</si>
  <si>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</si>
  <si>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</si>
  <si>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</si>
  <si>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</si>
  <si>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</si>
  <si>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</si>
  <si>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</si>
  <si>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</si>
  <si>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</si>
  <si>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</si>
  <si>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</si>
  <si>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</si>
  <si>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</si>
  <si>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</si>
  <si>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</si>
  <si>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</si>
  <si>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</si>
  <si>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</si>
  <si>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</si>
  <si>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</si>
  <si>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</si>
  <si>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</si>
  <si>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</si>
  <si>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</si>
  <si>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</si>
  <si>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</si>
  <si>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</si>
  <si>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</si>
  <si>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</si>
  <si>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</si>
  <si>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</si>
  <si>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</si>
  <si>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</si>
  <si>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</si>
  <si>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</si>
  <si>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</si>
  <si>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</si>
  <si>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</si>
  <si>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</si>
  <si>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</si>
  <si>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</si>
  <si>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</si>
  <si>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</si>
  <si>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</si>
  <si>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</si>
  <si>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</si>
  <si>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</si>
  <si>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</si>
  <si>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</si>
  <si>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</si>
  <si>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</si>
  <si>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</si>
  <si>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</si>
  <si>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</si>
  <si>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</si>
  <si>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</si>
  <si>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</si>
  <si>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</si>
  <si>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</si>
  <si>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</si>
  <si>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</si>
  <si>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</si>
  <si>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</si>
  <si>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</si>
  <si>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</si>
  <si>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</si>
  <si>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</si>
  <si>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</si>
  <si>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</si>
  <si>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</si>
  <si>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</si>
  <si>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</si>
  <si>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</si>
  <si>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</si>
  <si>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</si>
  <si>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</si>
  <si>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</si>
  <si>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</si>
  <si>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</si>
  <si>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</si>
  <si>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</si>
  <si>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</si>
  <si>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</si>
  <si>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</si>
  <si>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</si>
  <si>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</si>
  <si>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</si>
  <si>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</si>
  <si>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</si>
  <si>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</si>
  <si>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</si>
  <si>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</si>
  <si>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</si>
  <si>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</si>
  <si>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</si>
  <si>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</si>
  <si>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</si>
  <si>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</si>
  <si>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</si>
  <si>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</si>
  <si>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</si>
  <si>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</si>
  <si>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</si>
  <si>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</si>
  <si>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</si>
  <si>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</si>
  <si>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</si>
  <si>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</si>
  <si>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</si>
  <si>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</si>
  <si>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</si>
  <si>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</si>
  <si>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</si>
  <si>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</si>
  <si>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</si>
  <si>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</si>
  <si>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</si>
  <si>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</si>
  <si>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</si>
  <si>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</si>
  <si>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</si>
  <si>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</si>
  <si>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</si>
  <si>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</si>
  <si>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</si>
  <si>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</si>
  <si>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</si>
  <si>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</si>
  <si>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</si>
  <si>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</si>
  <si>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</si>
  <si>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</si>
  <si>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</si>
  <si>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</si>
  <si>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</si>
  <si>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</si>
  <si>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</si>
  <si>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</si>
  <si>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</si>
  <si>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</si>
  <si>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</si>
  <si>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</si>
  <si>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</si>
  <si>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</si>
  <si>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</si>
  <si>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</si>
  <si>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</si>
  <si>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</si>
  <si>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</si>
  <si>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</si>
  <si>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</si>
  <si>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</si>
  <si>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</si>
  <si>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</si>
  <si>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</si>
  <si>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</si>
  <si>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</si>
  <si>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</si>
  <si>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</si>
  <si>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</si>
  <si>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</si>
  <si>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</si>
  <si>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</si>
  <si>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</si>
  <si>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</si>
  <si>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</si>
  <si>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</si>
  <si>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</si>
  <si>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</si>
  <si>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</si>
  <si>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</si>
  <si>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</si>
  <si>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</si>
  <si>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</si>
  <si>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</si>
  <si>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</si>
  <si>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</si>
  <si>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</si>
  <si>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</si>
  <si>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</si>
  <si>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</si>
  <si>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</si>
  <si>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</si>
  <si>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</si>
  <si>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</si>
  <si>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</si>
  <si>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</si>
  <si>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</si>
  <si>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</si>
  <si>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</si>
  <si>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</si>
  <si>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</si>
  <si>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</si>
  <si>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</si>
  <si>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</si>
  <si>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</si>
  <si>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</si>
  <si>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</si>
  <si>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</si>
  <si>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</si>
  <si>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</si>
  <si>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</si>
  <si>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</si>
  <si>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</si>
  <si>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</si>
  <si>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</si>
  <si>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</si>
  <si>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</si>
  <si>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</si>
  <si>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</si>
  <si>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</si>
  <si>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</si>
  <si>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</si>
  <si>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</si>
  <si>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</si>
  <si>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</si>
  <si>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</si>
  <si>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</si>
  <si>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</si>
  <si>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</si>
  <si>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</si>
  <si>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</si>
  <si>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</si>
  <si>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</si>
  <si>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</si>
  <si>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</si>
  <si>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</si>
  <si>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</si>
  <si>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</si>
  <si>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</si>
  <si>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</si>
  <si>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</si>
  <si>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</si>
  <si>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</si>
  <si>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</si>
  <si>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</si>
  <si>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</si>
  <si>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</si>
  <si>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</si>
  <si>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</si>
  <si>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</si>
  <si>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</si>
  <si>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</si>
  <si>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</si>
  <si>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</si>
  <si>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</si>
  <si>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</si>
  <si>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</si>
  <si>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</si>
  <si>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</si>
  <si>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</si>
  <si>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</si>
  <si>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</si>
  <si>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</si>
  <si>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</si>
  <si>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</si>
  <si>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</si>
  <si>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</si>
  <si>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</si>
  <si>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</si>
  <si>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</si>
  <si>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</si>
  <si>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</si>
  <si>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</si>
  <si>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</si>
  <si>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</si>
  <si>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</si>
  <si>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</si>
  <si>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</si>
  <si>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</si>
  <si>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</si>
  <si>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</si>
  <si>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</si>
  <si>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</si>
  <si>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</si>
  <si>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</si>
  <si>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</si>
  <si>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</si>
  <si>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</si>
  <si>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</si>
  <si>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</si>
  <si>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</si>
  <si>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</si>
  <si>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</si>
  <si>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</si>
  <si>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</si>
  <si>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</si>
  <si>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</si>
  <si>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</si>
  <si>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</si>
  <si>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</si>
  <si>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</si>
  <si>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</si>
  <si>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</si>
  <si>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</si>
  <si>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</si>
  <si>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</si>
  <si>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</si>
  <si>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</si>
  <si>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</si>
  <si>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</si>
  <si>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</si>
  <si>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</si>
  <si>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</si>
  <si>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</si>
  <si>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</si>
  <si>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</si>
  <si>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</si>
  <si>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</si>
  <si>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</si>
  <si>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</si>
  <si>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</si>
  <si>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</si>
  <si>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</si>
  <si>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</si>
  <si>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</si>
  <si>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</si>
  <si>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</si>
  <si>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</si>
  <si>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</si>
  <si>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</si>
  <si>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</si>
  <si>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</si>
  <si>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</si>
  <si>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</si>
  <si>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</si>
  <si>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</si>
  <si>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</si>
  <si>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</si>
  <si>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</si>
  <si>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</si>
  <si>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</si>
  <si>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</si>
  <si>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</si>
  <si>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</si>
  <si>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</si>
  <si>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</si>
  <si>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</si>
  <si>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</si>
  <si>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</si>
  <si>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</si>
  <si>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</si>
  <si>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</si>
  <si>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</si>
  <si>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</si>
  <si>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</si>
  <si>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</si>
  <si>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</si>
  <si>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</si>
  <si>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</si>
  <si>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</si>
  <si>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</si>
  <si>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</si>
  <si>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</si>
  <si>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</si>
  <si>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</si>
  <si>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</si>
  <si>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</si>
  <si>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</si>
  <si>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</si>
  <si>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</si>
  <si>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</si>
  <si>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</si>
  <si>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</si>
  <si>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</si>
  <si>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</si>
  <si>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</si>
  <si>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</si>
  <si>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</si>
  <si>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</si>
  <si>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</si>
  <si>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</si>
  <si>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</si>
  <si>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</si>
  <si>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</si>
  <si>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</si>
  <si>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</si>
  <si>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</si>
  <si>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</si>
  <si>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</si>
  <si>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</si>
  <si>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</si>
  <si>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</si>
  <si>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</si>
  <si>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</si>
  <si>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</si>
  <si>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</si>
  <si>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</si>
  <si>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</si>
  <si>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</si>
  <si>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</si>
  <si>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</si>
  <si>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</si>
  <si>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</si>
  <si>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</si>
  <si>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</si>
  <si>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</si>
  <si>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</si>
  <si>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</si>
  <si>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</si>
  <si>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</si>
  <si>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</si>
  <si>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</si>
  <si>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</si>
  <si>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</si>
  <si>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</si>
  <si>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</si>
  <si>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</si>
  <si>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</si>
  <si>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</si>
  <si>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</si>
  <si>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</si>
  <si>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</si>
  <si>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</si>
  <si>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</si>
  <si>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</si>
  <si>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</si>
  <si>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</si>
  <si>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</si>
  <si>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</si>
  <si>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</si>
  <si>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</si>
  <si>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</si>
  <si>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</si>
  <si>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</si>
  <si>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</si>
  <si>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</si>
  <si>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</si>
  <si>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</si>
  <si>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</si>
  <si>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</si>
  <si>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</si>
  <si>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</si>
  <si>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</si>
  <si>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</si>
  <si>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</si>
  <si>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</si>
  <si>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</si>
  <si>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</si>
  <si>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</si>
  <si>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</si>
  <si>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</si>
  <si>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</si>
  <si>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</si>
  <si>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</si>
  <si>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</si>
  <si>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</si>
  <si>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</si>
  <si>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</si>
  <si>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</si>
  <si>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</si>
  <si>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</si>
  <si>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</si>
  <si>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</si>
  <si>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</si>
  <si>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</si>
  <si>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</si>
  <si>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</si>
  <si>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</si>
  <si>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</si>
  <si>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</si>
  <si>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</si>
  <si>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</si>
  <si>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</si>
  <si>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</si>
  <si>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</si>
  <si>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</si>
  <si>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</si>
  <si>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</si>
  <si>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</si>
  <si>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</si>
  <si>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</si>
  <si>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</si>
  <si>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</si>
  <si>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</si>
  <si>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</si>
  <si>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</si>
  <si>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</si>
  <si>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</si>
  <si>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</si>
  <si>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</si>
  <si>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</si>
  <si>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</si>
  <si>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</si>
  <si>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</si>
  <si>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</si>
  <si>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</si>
  <si>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</si>
  <si>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</si>
  <si>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</si>
  <si>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</si>
  <si>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</si>
  <si>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</si>
  <si>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</si>
  <si>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</si>
  <si>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</si>
  <si>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</si>
  <si>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</si>
  <si>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</si>
  <si>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</si>
  <si>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</si>
  <si>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</si>
  <si>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</si>
  <si>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</si>
  <si>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</si>
  <si>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</si>
  <si>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</si>
  <si>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</si>
  <si>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</si>
  <si>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</si>
  <si>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</si>
  <si>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</si>
  <si>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</si>
  <si>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</si>
  <si>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</si>
  <si>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</si>
  <si>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</si>
  <si>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</si>
  <si>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</si>
  <si>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</si>
  <si>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</si>
  <si>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</si>
  <si>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</si>
  <si>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</si>
  <si>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</si>
  <si>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</si>
  <si>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</si>
  <si>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</si>
  <si>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</si>
  <si>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</si>
  <si>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</si>
  <si>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</si>
  <si>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</si>
  <si>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</si>
  <si>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</si>
  <si>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</si>
  <si>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</si>
  <si>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</si>
  <si>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</si>
  <si>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</si>
  <si>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</si>
  <si>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</si>
  <si>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</si>
  <si>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</si>
  <si>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</si>
  <si>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</si>
  <si>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</si>
  <si>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</si>
  <si>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</si>
  <si>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</si>
  <si>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</si>
  <si>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</si>
  <si>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</si>
  <si>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</si>
  <si>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</si>
  <si>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</si>
  <si>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</si>
  <si>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</si>
  <si>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</si>
  <si>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</si>
  <si>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</si>
  <si>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</si>
  <si>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</si>
  <si>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</si>
  <si>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</si>
  <si>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</si>
  <si>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</si>
  <si>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</si>
  <si>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</si>
  <si>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</si>
  <si>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</si>
  <si>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</si>
  <si>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</si>
  <si>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</si>
  <si>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</si>
  <si>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</si>
  <si>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</si>
  <si>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</si>
  <si>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</si>
  <si>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</si>
  <si>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</si>
  <si>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</si>
  <si>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</si>
  <si>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</si>
  <si>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</si>
  <si>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</si>
  <si>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</si>
  <si>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</si>
  <si>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</si>
  <si>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</si>
  <si>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</si>
  <si>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</si>
  <si>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</si>
  <si>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</si>
  <si>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</si>
  <si>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</si>
  <si>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</si>
  <si>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</si>
  <si>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</si>
  <si>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</si>
  <si>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</si>
  <si>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</si>
  <si>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</si>
  <si>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</si>
  <si>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</si>
  <si>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</si>
  <si>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</si>
  <si>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</si>
  <si>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</si>
  <si>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</si>
  <si>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</si>
  <si>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</si>
  <si>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</si>
  <si>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</si>
  <si>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</si>
  <si>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</si>
  <si>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</si>
  <si>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</si>
  <si>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</si>
  <si>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</si>
  <si>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</si>
  <si>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</si>
  <si>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</si>
  <si>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</si>
  <si>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</si>
  <si>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</si>
  <si>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</si>
  <si>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</si>
  <si>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</si>
  <si>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</si>
  <si>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</si>
  <si>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</si>
  <si>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</si>
  <si>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</si>
  <si>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</si>
  <si>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</si>
  <si>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</si>
  <si>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</si>
  <si>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</si>
  <si>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</si>
  <si>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</si>
  <si>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</si>
  <si>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</si>
  <si>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</si>
  <si>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</si>
  <si>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</si>
  <si>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</si>
  <si>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</si>
  <si>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</si>
  <si>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</si>
  <si>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</si>
  <si>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</si>
  <si>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</si>
  <si>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</si>
  <si>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</si>
  <si>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</si>
  <si>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</si>
  <si>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</si>
  <si>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</si>
  <si>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</si>
  <si>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</si>
  <si>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</si>
  <si>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</si>
  <si>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</si>
  <si>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</si>
  <si>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</si>
  <si>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</si>
  <si>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</si>
  <si>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</si>
  <si>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</si>
  <si>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</si>
  <si>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</si>
  <si>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</si>
  <si>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</si>
  <si>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</si>
  <si>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</si>
  <si>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</si>
  <si>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</si>
  <si>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</si>
  <si>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</si>
  <si>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</si>
  <si>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</si>
  <si>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</si>
  <si>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</si>
  <si>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</si>
  <si>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</si>
  <si>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</si>
  <si>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</si>
  <si>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</si>
  <si>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</si>
  <si>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</si>
  <si>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</si>
  <si>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</si>
  <si>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</si>
  <si>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</si>
  <si>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</si>
  <si>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</si>
  <si>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</si>
  <si>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</si>
  <si>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</si>
  <si>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</si>
  <si>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</si>
  <si>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</si>
  <si>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</si>
  <si>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</si>
  <si>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</si>
  <si>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</si>
  <si>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</si>
  <si>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</si>
  <si>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</si>
  <si>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</si>
  <si>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</si>
  <si>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</si>
  <si>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</si>
  <si>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</si>
  <si>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</si>
  <si>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</si>
  <si>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</si>
  <si>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</si>
  <si>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</si>
  <si>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</si>
  <si>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</si>
  <si>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</si>
  <si>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</si>
  <si>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</si>
  <si>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</si>
  <si>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</si>
  <si>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</si>
  <si>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</si>
  <si>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</si>
  <si>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</si>
  <si>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</si>
  <si>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</si>
  <si>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</si>
  <si>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</si>
  <si>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</si>
  <si>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</si>
  <si>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</si>
  <si>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</si>
  <si>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</si>
  <si>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</si>
  <si>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</si>
  <si>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</si>
  <si>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</si>
  <si>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</si>
  <si>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</si>
  <si>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</si>
  <si>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</si>
  <si>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</si>
  <si>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</si>
  <si>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</si>
  <si>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</si>
  <si>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</si>
  <si>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</si>
  <si>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</si>
  <si>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</si>
  <si>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</si>
  <si>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</si>
  <si>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</si>
  <si>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</si>
  <si>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</si>
  <si>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</si>
  <si>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</si>
  <si>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</si>
  <si>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</si>
  <si>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</si>
  <si>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</si>
  <si>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</si>
  <si>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</si>
  <si>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</si>
  <si>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</si>
  <si>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</si>
  <si>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</si>
  <si>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</si>
  <si>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</si>
  <si>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</si>
  <si>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</si>
  <si>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</si>
  <si>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</si>
  <si>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</si>
  <si>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</si>
  <si>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</si>
  <si>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</si>
  <si>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</si>
  <si>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</si>
  <si>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</si>
  <si>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</si>
  <si>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</si>
  <si>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</si>
  <si>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</si>
  <si>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</si>
  <si>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</si>
  <si>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</si>
  <si>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</si>
  <si>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</si>
  <si>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</si>
  <si>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</si>
  <si>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</si>
  <si>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</si>
  <si>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</si>
  <si>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</si>
  <si>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</si>
  <si>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</si>
  <si>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</si>
  <si>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</si>
  <si>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</si>
  <si>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</si>
  <si>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</si>
  <si>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</si>
  <si>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</si>
  <si>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</si>
  <si>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</si>
  <si>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</si>
  <si>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</si>
  <si>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</si>
  <si>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</si>
  <si>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</si>
  <si>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</si>
  <si>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</si>
  <si>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</si>
  <si>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</si>
  <si>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</si>
  <si>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</si>
  <si>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</si>
  <si>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</si>
  <si>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</si>
  <si>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</si>
  <si>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</si>
  <si>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</si>
  <si>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</si>
  <si>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</si>
  <si>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</si>
  <si>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</si>
  <si>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</si>
  <si>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</si>
  <si>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</si>
  <si>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</si>
  <si>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</si>
  <si>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</si>
  <si>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</si>
  <si>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</si>
  <si>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</si>
  <si>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</si>
  <si>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</si>
  <si>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</si>
  <si>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</si>
  <si>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</si>
  <si>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</si>
  <si>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</si>
  <si>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</si>
  <si>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</si>
  <si>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</si>
  <si>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</si>
  <si>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</si>
  <si>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</si>
  <si>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</si>
  <si>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</si>
  <si>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</si>
  <si>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</si>
  <si>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</si>
  <si>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</si>
  <si>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</si>
  <si>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</si>
  <si>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</si>
  <si>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</si>
  <si>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</si>
  <si>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</si>
  <si>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</si>
  <si>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</si>
  <si>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</si>
  <si>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</si>
  <si>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</si>
  <si>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</si>
  <si>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</si>
  <si>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</si>
  <si>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</si>
  <si>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</si>
  <si>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</si>
  <si>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</si>
  <si>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</si>
  <si>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</si>
  <si>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</si>
  <si>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</si>
  <si>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</si>
  <si>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</si>
  <si>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</si>
  <si>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</si>
  <si>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</si>
  <si>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</si>
  <si>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</si>
  <si>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</si>
  <si>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</si>
  <si>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</si>
  <si>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</si>
  <si>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</si>
  <si>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</si>
  <si>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</si>
  <si>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</si>
  <si>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</si>
  <si>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</si>
  <si>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</si>
  <si>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</si>
  <si>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</si>
  <si>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</si>
  <si>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</si>
  <si>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</si>
  <si>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</si>
  <si>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</si>
  <si>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</si>
  <si>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</si>
  <si>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</si>
  <si>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</si>
  <si>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</si>
  <si>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</si>
  <si>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</si>
  <si>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</si>
  <si>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</si>
  <si>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</si>
  <si>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</si>
  <si>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</si>
  <si>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</si>
  <si>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</si>
  <si>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</si>
  <si>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</si>
  <si>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</si>
  <si>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</si>
  <si>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</si>
  <si>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</si>
  <si>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</si>
  <si>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</si>
  <si>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</si>
  <si>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</si>
  <si>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</si>
  <si>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</si>
  <si>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</si>
  <si>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</si>
  <si>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</si>
  <si>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</si>
  <si>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</si>
  <si>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</si>
  <si>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</si>
  <si>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</si>
  <si>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</si>
  <si>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</si>
  <si>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</si>
  <si>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</si>
  <si>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</si>
  <si>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</si>
  <si>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</si>
  <si>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</si>
  <si>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</si>
  <si>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</si>
  <si>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</si>
  <si>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</si>
  <si>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</si>
  <si>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</si>
  <si>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</si>
  <si>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</si>
  <si>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</si>
  <si>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</si>
  <si>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</si>
  <si>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</si>
  <si>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</si>
  <si>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</si>
  <si>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</si>
  <si>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</si>
  <si>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</si>
  <si>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</si>
  <si>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</si>
  <si>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</si>
  <si>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</si>
  <si>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</si>
  <si>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</si>
  <si>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</si>
  <si>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</si>
  <si>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</si>
  <si>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</si>
  <si>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</si>
  <si>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</si>
  <si>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</si>
  <si>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</si>
  <si>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</si>
  <si>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</si>
  <si>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</si>
  <si>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</si>
  <si>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</si>
  <si>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</si>
  <si>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</si>
  <si>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</si>
  <si>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</si>
  <si>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</si>
  <si>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</si>
  <si>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</si>
  <si>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</si>
  <si>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</si>
  <si>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</si>
  <si>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</si>
  <si>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</si>
  <si>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</si>
  <si>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</si>
  <si>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</si>
  <si>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</si>
  <si>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</si>
  <si>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</si>
  <si>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</si>
  <si>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</si>
  <si>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</si>
  <si>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</si>
  <si>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</si>
  <si>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</si>
  <si>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</si>
  <si>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</si>
  <si>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</si>
  <si>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</si>
  <si>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</si>
  <si>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</si>
  <si>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</si>
  <si>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</si>
  <si>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</si>
  <si>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</si>
  <si>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</si>
  <si>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</si>
  <si>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</si>
  <si>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</si>
  <si>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</si>
  <si>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</si>
  <si>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</si>
  <si>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</si>
  <si>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</si>
  <si>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</si>
  <si>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</si>
  <si>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</si>
  <si>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</si>
  <si>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</si>
  <si>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</si>
  <si>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</si>
  <si>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</si>
  <si>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</si>
  <si>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</si>
  <si>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</si>
  <si>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</si>
  <si>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</si>
  <si>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</si>
  <si>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</si>
  <si>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</si>
  <si>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</si>
  <si>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</si>
  <si>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</si>
  <si>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</si>
  <si>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</si>
  <si>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</si>
  <si>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</si>
  <si>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</si>
  <si>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</si>
  <si>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</si>
  <si>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</si>
  <si>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</si>
  <si>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</si>
  <si>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</si>
  <si>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</si>
  <si>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</si>
  <si>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</si>
  <si>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</si>
  <si>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</si>
  <si>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</si>
  <si>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</si>
  <si>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</si>
  <si>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</si>
  <si>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</si>
  <si>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</si>
  <si>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</si>
  <si>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</si>
  <si>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</si>
  <si>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</si>
  <si>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</si>
  <si>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</si>
  <si>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</si>
  <si>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</si>
  <si>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</si>
  <si>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</si>
  <si>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</si>
  <si>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</si>
  <si>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</si>
  <si>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</si>
  <si>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</si>
  <si>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</si>
  <si>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</si>
  <si>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</si>
  <si>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</si>
  <si>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</si>
  <si>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</si>
  <si>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</si>
  <si>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</si>
  <si>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</si>
  <si>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</si>
  <si>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</si>
  <si>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</si>
  <si>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</si>
  <si>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</si>
  <si>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</si>
  <si>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</si>
  <si>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</si>
  <si>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</si>
  <si>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</si>
  <si>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</si>
  <si>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</si>
  <si>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</si>
  <si>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</si>
  <si>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</si>
  <si>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</si>
  <si>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</si>
  <si>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</si>
  <si>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</si>
  <si>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</si>
  <si>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</si>
  <si>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</si>
  <si>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</si>
  <si>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</si>
  <si>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</si>
  <si>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</si>
  <si>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</si>
  <si>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</si>
  <si>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</si>
  <si>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</si>
  <si>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</si>
  <si>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</si>
  <si>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</si>
  <si>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</si>
  <si>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</si>
  <si>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</si>
  <si>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</si>
  <si>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</si>
  <si>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</si>
  <si>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</si>
  <si>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</si>
  <si>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</si>
  <si>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</si>
  <si>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</si>
  <si>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</si>
  <si>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</si>
  <si>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</si>
  <si>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</si>
  <si>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</si>
  <si>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</si>
  <si>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</si>
  <si>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</si>
  <si>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</si>
  <si>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</si>
  <si>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</si>
  <si>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</si>
  <si>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</si>
  <si>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</si>
  <si>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</si>
  <si>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</si>
  <si>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</si>
  <si>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</si>
  <si>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</si>
  <si>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</si>
  <si>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</si>
  <si>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</si>
  <si>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</si>
  <si>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</si>
  <si>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</si>
  <si>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</si>
  <si>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</si>
  <si>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</si>
  <si>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</si>
  <si>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</si>
  <si>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</si>
  <si>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</si>
  <si>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</si>
  <si>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</si>
  <si>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</si>
  <si>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</si>
  <si>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</si>
  <si>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</si>
  <si>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</si>
  <si>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</si>
  <si>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</si>
  <si>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</si>
  <si>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</si>
  <si>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</si>
  <si>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</si>
  <si>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</si>
  <si>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</si>
  <si>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</si>
  <si>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</si>
  <si>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</si>
  <si>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</si>
  <si>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</si>
  <si>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</si>
  <si>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</si>
  <si>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</si>
  <si>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</si>
  <si>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</si>
  <si>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</si>
  <si>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</si>
  <si>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</si>
  <si>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</si>
  <si>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</si>
  <si>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</si>
  <si>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</si>
  <si>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</si>
  <si>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</si>
  <si>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</si>
  <si>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</si>
  <si>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</si>
  <si>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</si>
  <si>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</si>
  <si>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</si>
  <si>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</si>
  <si>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</si>
  <si>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</si>
  <si>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</si>
  <si>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</si>
  <si>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</si>
  <si>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</si>
  <si>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</si>
  <si>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</si>
  <si>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</si>
  <si>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</si>
  <si>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</si>
  <si>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</si>
  <si>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</si>
  <si>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</si>
  <si>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</si>
  <si>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</si>
  <si>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</si>
  <si>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</si>
  <si>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</si>
  <si>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</si>
  <si>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</si>
  <si>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</si>
  <si>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</si>
  <si>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</si>
  <si>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</si>
  <si>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</si>
  <si>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</si>
  <si>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</si>
  <si>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</si>
  <si>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</si>
  <si>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</si>
  <si>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</si>
  <si>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</si>
  <si>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</si>
  <si>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</si>
  <si>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</si>
  <si>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</si>
  <si>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</si>
  <si>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</si>
  <si>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</si>
  <si>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</si>
  <si>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</si>
  <si>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</si>
  <si>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</si>
  <si>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</si>
  <si>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</si>
  <si>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</si>
  <si>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</si>
  <si>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</si>
  <si>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</si>
  <si>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</si>
  <si>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</si>
  <si>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</si>
  <si>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</si>
  <si>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</si>
  <si>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</si>
  <si>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</si>
  <si>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</si>
  <si>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</si>
  <si>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</si>
  <si>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</si>
  <si>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</si>
  <si>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</si>
  <si>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</si>
  <si>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</si>
  <si>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</si>
  <si>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</si>
  <si>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</si>
  <si>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</si>
  <si>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</si>
  <si>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</si>
  <si>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</si>
  <si>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</si>
  <si>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</si>
  <si>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</si>
  <si>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</si>
  <si>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</si>
  <si>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</si>
  <si>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</si>
  <si>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</si>
  <si>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</si>
  <si>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</si>
  <si>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</si>
  <si>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</si>
  <si>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</si>
  <si>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</si>
  <si>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</si>
  <si>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</si>
  <si>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</si>
  <si>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</si>
  <si>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</si>
  <si>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</si>
  <si>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</si>
  <si>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</si>
  <si>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</si>
  <si>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</si>
  <si>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</si>
  <si>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</si>
  <si>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</si>
  <si>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</si>
  <si>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</si>
  <si>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</si>
  <si>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</si>
  <si>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</si>
  <si>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</si>
  <si>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</si>
  <si>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</si>
  <si>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</si>
  <si>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</si>
  <si>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</si>
  <si>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</si>
  <si>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</si>
  <si>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</si>
  <si>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</si>
  <si>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</si>
  <si>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</si>
  <si>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</si>
  <si>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</si>
  <si>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</si>
  <si>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</si>
  <si>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</si>
  <si>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</si>
  <si>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</si>
  <si>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</si>
  <si>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</si>
  <si>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</si>
  <si>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</si>
  <si>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</si>
  <si>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</si>
  <si>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</si>
  <si>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</si>
  <si>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</si>
  <si>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</si>
  <si>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</si>
  <si>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</si>
  <si>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</si>
  <si>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</si>
  <si>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</si>
  <si>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</si>
  <si>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</si>
  <si>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</si>
  <si>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</si>
  <si>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</si>
  <si>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</si>
  <si>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</si>
  <si>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</si>
  <si>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</si>
  <si>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</si>
  <si>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</si>
  <si>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</si>
  <si>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</si>
  <si>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</si>
  <si>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</si>
  <si>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</si>
  <si>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</si>
  <si>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</si>
  <si>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</si>
  <si>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</si>
  <si>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</si>
  <si>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</si>
  <si>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</si>
  <si>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</si>
  <si>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</si>
  <si>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</si>
  <si>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</si>
  <si>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</si>
  <si>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</si>
  <si>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</si>
  <si>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</si>
  <si>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</si>
  <si>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</si>
  <si>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</si>
  <si>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</si>
  <si>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</si>
  <si>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</si>
  <si>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</si>
  <si>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</si>
  <si>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</si>
  <si>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</si>
  <si>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</si>
  <si>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</si>
  <si>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</si>
  <si>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</si>
  <si>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</si>
  <si>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</si>
  <si>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</si>
  <si>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</si>
  <si>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</si>
  <si>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</si>
  <si>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</si>
  <si>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</si>
  <si>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</si>
  <si>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</si>
  <si>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</si>
  <si>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</si>
  <si>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</si>
  <si>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</si>
  <si>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</si>
  <si>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</si>
  <si>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</si>
  <si>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</si>
  <si>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</si>
  <si>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</si>
  <si>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</si>
  <si>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</si>
  <si>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</si>
  <si>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</si>
  <si>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</si>
  <si>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</si>
  <si>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</si>
  <si>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</si>
  <si>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</si>
  <si>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</si>
  <si>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</si>
  <si>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</si>
  <si>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</si>
  <si>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</si>
  <si>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</si>
  <si>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</si>
  <si>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</si>
  <si>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</si>
  <si>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</si>
  <si>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</si>
  <si>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</si>
  <si>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</si>
  <si>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</si>
  <si>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</si>
  <si>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</si>
  <si>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</si>
  <si>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</si>
  <si>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</si>
  <si>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</si>
  <si>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</si>
  <si>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</si>
  <si>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</si>
  <si>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</si>
  <si>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</si>
  <si>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</si>
  <si>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</si>
  <si>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</si>
  <si>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</si>
  <si>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</si>
  <si>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</si>
  <si>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</si>
  <si>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</si>
  <si>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</si>
  <si>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</si>
  <si>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</si>
  <si>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</si>
  <si>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</si>
  <si>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</si>
  <si>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</si>
  <si>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</si>
  <si>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</si>
  <si>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</si>
  <si>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</si>
  <si>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</si>
  <si>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</si>
  <si>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</si>
  <si>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</si>
  <si>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</si>
  <si>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</si>
  <si>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</si>
  <si>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</si>
  <si>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</si>
  <si>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</si>
  <si>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</si>
  <si>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</si>
  <si>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</si>
  <si>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</si>
  <si>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</si>
  <si>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</si>
  <si>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</si>
  <si>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</si>
  <si>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</si>
  <si>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</si>
  <si>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</si>
  <si>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</si>
  <si>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</si>
  <si>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</si>
  <si>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</si>
  <si>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</si>
  <si>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</si>
  <si>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</si>
  <si>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</si>
  <si>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</si>
  <si>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</si>
  <si>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</si>
  <si>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</si>
  <si>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</si>
  <si>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</si>
  <si>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</si>
  <si>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</si>
  <si>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</si>
  <si>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</si>
  <si>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</si>
  <si>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</si>
  <si>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</si>
  <si>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</si>
  <si>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</si>
  <si>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</si>
  <si>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</si>
  <si>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</si>
  <si>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</si>
  <si>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</si>
  <si>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</si>
  <si>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</si>
  <si>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</si>
  <si>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</si>
  <si>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</si>
  <si>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</si>
  <si>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</si>
  <si>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</si>
  <si>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</si>
  <si>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</si>
  <si>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</si>
  <si>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</si>
  <si>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</si>
  <si>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</si>
  <si>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</si>
  <si>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</si>
  <si>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</si>
  <si>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</si>
  <si>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</si>
  <si>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</si>
  <si>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</si>
  <si>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</si>
  <si>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</si>
  <si>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</si>
  <si>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</si>
  <si>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</si>
  <si>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</si>
  <si>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</si>
  <si>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</si>
  <si>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</si>
  <si>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</si>
  <si>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</si>
  <si>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</si>
  <si>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</si>
  <si>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</si>
  <si>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</si>
  <si>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</si>
  <si>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</si>
  <si>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</si>
  <si>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</si>
  <si>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</si>
  <si>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</si>
  <si>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</si>
  <si>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</si>
  <si>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</si>
  <si>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</si>
  <si>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</si>
  <si>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</si>
  <si>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</si>
  <si>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</si>
  <si>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</si>
  <si>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</si>
  <si>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</si>
  <si>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</si>
  <si>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</si>
  <si>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</si>
  <si>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</si>
  <si>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</si>
  <si>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</si>
  <si>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</si>
  <si>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</si>
  <si>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</si>
  <si>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</si>
  <si>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</si>
  <si>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</si>
  <si>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</si>
  <si>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</si>
  <si>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</si>
  <si>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</si>
  <si>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</si>
  <si>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</si>
  <si>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</si>
  <si>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</si>
  <si>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</si>
  <si>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</si>
  <si>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</si>
  <si>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</si>
  <si>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</si>
  <si>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</si>
  <si>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</si>
  <si>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</si>
  <si>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</si>
  <si>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</si>
  <si>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</si>
  <si>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</si>
  <si>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</si>
  <si>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</si>
  <si>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</si>
  <si>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</si>
  <si>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</si>
  <si>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</si>
  <si>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</si>
  <si>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</si>
  <si>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</si>
  <si>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</si>
  <si>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</si>
  <si>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</si>
  <si>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</si>
  <si>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</si>
  <si>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</si>
  <si>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</si>
  <si>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</si>
  <si>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</si>
  <si>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</si>
  <si>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</si>
  <si>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</si>
  <si>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</si>
  <si>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</si>
  <si>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</si>
  <si>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</si>
  <si>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</si>
  <si>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</si>
  <si>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</si>
  <si>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</si>
  <si>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</si>
  <si>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</si>
  <si>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</si>
  <si>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</si>
  <si>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</si>
  <si>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</si>
  <si>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</si>
  <si>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</si>
  <si>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</si>
  <si>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</si>
  <si>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</si>
  <si>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</si>
  <si>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</si>
  <si>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</si>
  <si>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</si>
  <si>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</si>
  <si>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</si>
  <si>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</si>
  <si>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</si>
  <si>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</si>
  <si>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</si>
  <si>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</si>
  <si>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</si>
  <si>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</si>
  <si>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</si>
  <si>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</si>
  <si>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</si>
  <si>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</si>
  <si>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</si>
  <si>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</si>
  <si>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</si>
  <si>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</si>
  <si>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</si>
  <si>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</si>
  <si>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</si>
  <si>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</si>
  <si>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</si>
  <si>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</si>
  <si>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</si>
  <si>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</si>
  <si>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</si>
  <si>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</si>
  <si>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</si>
  <si>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</si>
  <si>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</si>
  <si>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</si>
  <si>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</si>
  <si>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</si>
  <si>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</si>
  <si>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</si>
  <si>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</si>
  <si>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</si>
  <si>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</si>
  <si>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</si>
  <si>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</si>
  <si>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</si>
  <si>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</si>
  <si>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</si>
  <si>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</si>
  <si>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</si>
  <si>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</si>
  <si>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</si>
  <si>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</si>
  <si>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</si>
  <si>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</si>
  <si>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</si>
  <si>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</si>
  <si>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</si>
  <si>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</si>
  <si>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</si>
  <si>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</si>
  <si>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</si>
  <si>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</si>
  <si>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</si>
  <si>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</si>
  <si>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</si>
  <si>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</si>
  <si>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</si>
  <si>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</si>
  <si>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</si>
  <si>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</si>
  <si>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</si>
  <si>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</si>
  <si>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</si>
  <si>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</si>
  <si>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</si>
  <si>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</si>
  <si>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</si>
  <si>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</si>
  <si>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</si>
  <si>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</si>
  <si>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</si>
  <si>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</si>
  <si>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</si>
  <si>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</si>
  <si>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</si>
  <si>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</si>
  <si>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</si>
  <si>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</si>
  <si>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</si>
  <si>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</si>
  <si>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</si>
  <si>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</si>
  <si>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</si>
  <si>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</si>
  <si>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</si>
  <si>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</si>
  <si>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</si>
  <si>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</si>
  <si>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</si>
  <si>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</si>
  <si>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</si>
  <si>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</si>
  <si>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</si>
  <si>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</si>
  <si>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</si>
  <si>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</si>
  <si>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</si>
  <si>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</si>
  <si>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</si>
  <si>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</si>
  <si>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</si>
  <si>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</si>
  <si>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</si>
  <si>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</si>
  <si>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</si>
  <si>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</si>
  <si>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</si>
  <si>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</si>
  <si>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</si>
  <si>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</si>
  <si>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</si>
  <si>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</si>
  <si>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</si>
  <si>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</si>
  <si>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</si>
  <si>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</si>
  <si>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</si>
  <si>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</si>
  <si>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</si>
  <si>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</si>
  <si>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</si>
  <si>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</si>
  <si>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</si>
  <si>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</si>
  <si>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</si>
  <si>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</si>
  <si>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</si>
  <si>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</si>
  <si>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</si>
  <si>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</si>
  <si>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</si>
  <si>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</si>
  <si>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</si>
  <si>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</si>
  <si>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</si>
  <si>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</si>
  <si>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</si>
  <si>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</si>
  <si>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</si>
  <si>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</si>
  <si>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</si>
  <si>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</si>
  <si>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</si>
  <si>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</si>
  <si>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</si>
  <si>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</si>
  <si>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</si>
  <si>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</si>
  <si>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</si>
  <si>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</si>
  <si>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</si>
  <si>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</si>
  <si>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</si>
  <si>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</si>
  <si>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</si>
  <si>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</si>
  <si>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</si>
  <si>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</si>
  <si>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</si>
  <si>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</si>
  <si>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</si>
  <si>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</si>
  <si>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</si>
  <si>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</si>
  <si>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</si>
  <si>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</si>
  <si>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</si>
  <si>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</si>
  <si>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</si>
  <si>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</si>
  <si>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</si>
  <si>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</si>
  <si>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</si>
  <si>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</si>
  <si>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</si>
  <si>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</si>
  <si>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</si>
  <si>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</si>
  <si>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</si>
  <si>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</si>
  <si>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</si>
  <si>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</si>
  <si>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</si>
  <si>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</si>
  <si>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</si>
  <si>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</si>
  <si>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</si>
  <si>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</si>
  <si>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</si>
  <si>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</si>
  <si>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</si>
  <si>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</si>
  <si>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</si>
  <si>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</si>
  <si>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</si>
  <si>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</si>
  <si>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</si>
  <si>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</si>
  <si>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</si>
  <si>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</si>
  <si>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</si>
  <si>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</si>
  <si>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</si>
  <si>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</si>
  <si>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</si>
  <si>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</si>
  <si>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</si>
  <si>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</si>
  <si>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</si>
  <si>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</si>
  <si>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</si>
  <si>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</si>
  <si>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</si>
  <si>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</si>
  <si>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</si>
  <si>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</si>
  <si>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</si>
  <si>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</si>
  <si>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</si>
  <si>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</si>
  <si>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</si>
  <si>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</si>
  <si>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</si>
  <si>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</si>
  <si>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</si>
  <si>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</si>
  <si>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</si>
  <si>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</si>
  <si>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</si>
  <si>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</si>
  <si>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</si>
  <si>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</si>
  <si>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</si>
  <si>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</si>
  <si>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</si>
  <si>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</si>
  <si>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</si>
  <si>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</si>
  <si>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</si>
  <si>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</si>
  <si>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</si>
  <si>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</si>
  <si>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</si>
  <si>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</si>
  <si>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</si>
  <si>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</si>
  <si>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</si>
  <si>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</si>
  <si>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</si>
  <si>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</si>
  <si>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</si>
  <si>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</si>
  <si>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</si>
  <si>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</si>
  <si>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</si>
  <si>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</si>
  <si>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</si>
  <si>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</si>
  <si>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</si>
  <si>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</si>
  <si>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</si>
  <si>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</si>
  <si>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</si>
  <si>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</si>
  <si>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</si>
  <si>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</si>
  <si>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</si>
  <si>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</si>
  <si>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</si>
  <si>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</si>
  <si>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</si>
  <si>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</si>
  <si>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</si>
  <si>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</si>
  <si>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</si>
  <si>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</si>
  <si>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</si>
  <si>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</si>
  <si>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</si>
  <si>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</si>
  <si>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</si>
  <si>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</si>
  <si>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</si>
  <si>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</si>
  <si>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</si>
  <si>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</si>
  <si>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</si>
  <si>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</si>
  <si>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</si>
  <si>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</si>
  <si>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</si>
  <si>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</si>
  <si>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</si>
  <si>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</si>
  <si>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</si>
  <si>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</si>
  <si>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</si>
  <si>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</si>
  <si>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</si>
  <si>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</si>
  <si>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</si>
  <si>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</si>
  <si>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</si>
  <si>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</si>
  <si>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</si>
  <si>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</si>
  <si>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</si>
  <si>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</si>
  <si>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</si>
  <si>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</si>
  <si>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</si>
  <si>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</si>
  <si>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</si>
  <si>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</si>
  <si>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</si>
  <si>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</si>
  <si>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</si>
  <si>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</si>
  <si>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</si>
  <si>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</si>
  <si>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</si>
  <si>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</si>
  <si>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</si>
  <si>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</si>
  <si>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</si>
  <si>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</si>
  <si>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</si>
  <si>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</si>
  <si>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</si>
  <si>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</si>
  <si>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</si>
  <si>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</si>
  <si>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</si>
  <si>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</si>
  <si>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</si>
  <si>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</si>
  <si>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</si>
  <si>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</si>
  <si>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</si>
  <si>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</si>
  <si>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</si>
  <si>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</si>
  <si>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</si>
  <si>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</si>
  <si>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</si>
  <si>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</si>
  <si>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</si>
  <si>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</si>
  <si>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</si>
  <si>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</si>
  <si>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</si>
  <si>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</si>
  <si>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</si>
  <si>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</si>
  <si>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</si>
  <si>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</si>
  <si>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</si>
  <si>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</si>
  <si>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</si>
  <si>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</si>
  <si>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</si>
  <si>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</si>
  <si>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</si>
  <si>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</si>
  <si>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</si>
  <si>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</si>
  <si>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</si>
  <si>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</si>
  <si>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</si>
  <si>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</si>
  <si>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</si>
  <si>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</si>
  <si>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</si>
  <si>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</si>
  <si>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</si>
  <si>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</si>
  <si>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</si>
  <si>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</si>
  <si>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</si>
  <si>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</si>
  <si>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</si>
  <si>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</si>
  <si>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</si>
  <si>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</si>
  <si>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</si>
  <si>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</si>
  <si>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</si>
  <si>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</si>
  <si>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</si>
  <si>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</si>
  <si>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</si>
  <si>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</si>
  <si>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</si>
  <si>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</si>
  <si>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</si>
  <si>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</si>
  <si>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</si>
  <si>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</si>
  <si>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</si>
  <si>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</si>
  <si>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</si>
  <si>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</si>
  <si>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</si>
  <si>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</si>
  <si>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</si>
  <si>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</si>
  <si>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</si>
  <si>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</si>
  <si>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</si>
  <si>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</si>
  <si>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</si>
  <si>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</si>
  <si>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</si>
  <si>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</si>
  <si>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</si>
  <si>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</si>
  <si>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</si>
  <si>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</si>
  <si>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</si>
  <si>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</si>
  <si>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</si>
  <si>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</si>
  <si>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</si>
  <si>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</si>
  <si>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</si>
  <si>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</si>
  <si>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</si>
  <si>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</si>
  <si>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</si>
  <si>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</si>
  <si>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</si>
  <si>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</si>
  <si>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</si>
  <si>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</si>
  <si>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</si>
  <si>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</si>
  <si>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</si>
  <si>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</si>
  <si>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</si>
  <si>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</si>
  <si>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</si>
  <si>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</si>
  <si>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</si>
  <si>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</si>
  <si>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</si>
  <si>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</si>
  <si>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</si>
  <si>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</si>
  <si>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</si>
  <si>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</si>
  <si>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</si>
  <si>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</si>
  <si>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</si>
  <si>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</si>
  <si>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</si>
  <si>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</si>
  <si>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</si>
  <si>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</si>
  <si>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</si>
  <si>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</si>
  <si>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</si>
  <si>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</si>
  <si>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</si>
  <si>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</si>
  <si>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</si>
  <si>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</si>
  <si>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</si>
  <si>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</si>
  <si>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</si>
  <si>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</si>
  <si>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</si>
  <si>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</si>
  <si>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</si>
  <si>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</si>
  <si>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</si>
  <si>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</si>
  <si>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</si>
  <si>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</si>
  <si>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</si>
  <si>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</si>
  <si>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</si>
  <si>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</si>
  <si>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</si>
  <si>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</si>
  <si>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</si>
  <si>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</si>
  <si>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</si>
  <si>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</si>
  <si>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</si>
  <si>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</si>
  <si>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</si>
  <si>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</si>
  <si>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</si>
  <si>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</si>
  <si>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</si>
  <si>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</si>
  <si>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</si>
  <si>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</si>
  <si>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</si>
  <si>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</si>
  <si>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</si>
  <si>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</si>
  <si>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</si>
  <si>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</si>
  <si>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</si>
  <si>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</si>
  <si>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</si>
  <si>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</si>
  <si>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</si>
  <si>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</si>
  <si>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</si>
  <si>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</si>
  <si>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</si>
  <si>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</si>
  <si>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</si>
  <si>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</si>
  <si>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</si>
  <si>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</si>
  <si>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</si>
  <si>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</si>
  <si>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</si>
  <si>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</si>
  <si>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</si>
  <si>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</si>
  <si>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</si>
  <si>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</si>
  <si>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</si>
  <si>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</si>
  <si>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</si>
  <si>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</si>
  <si>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</si>
  <si>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</si>
  <si>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</si>
  <si>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</si>
  <si>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</si>
  <si>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</si>
  <si>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</si>
  <si>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</si>
  <si>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</si>
  <si>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</si>
  <si>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</si>
  <si>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</si>
  <si>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</si>
  <si>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</si>
  <si>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</si>
  <si>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</si>
  <si>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</si>
  <si>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</si>
  <si>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</si>
  <si>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</si>
  <si>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</si>
  <si>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</si>
  <si>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</si>
  <si>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</si>
  <si>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</si>
  <si>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</si>
  <si>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</si>
  <si>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</si>
  <si>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</si>
  <si>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</si>
  <si>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</si>
  <si>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</si>
  <si>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</si>
  <si>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</si>
  <si>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</si>
  <si>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</si>
  <si>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</si>
  <si>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</si>
  <si>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</si>
  <si>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</si>
  <si>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</si>
  <si>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</si>
  <si>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</si>
  <si>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</si>
  <si>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</si>
  <si>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</si>
  <si>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</si>
  <si>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</si>
  <si>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</si>
  <si>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</si>
  <si>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</si>
  <si>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</si>
  <si>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</si>
  <si>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</si>
  <si>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</si>
  <si>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</si>
  <si>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</si>
  <si>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</si>
  <si>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</si>
  <si>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</si>
  <si>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</si>
  <si>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</si>
  <si>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</si>
  <si>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</si>
  <si>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</si>
  <si>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</si>
  <si>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</si>
  <si>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</si>
  <si>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</si>
  <si>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</si>
  <si>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</si>
  <si>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</si>
  <si>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</si>
  <si>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</si>
  <si>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</si>
  <si>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</si>
  <si>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</si>
  <si>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</si>
  <si>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</si>
  <si>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</si>
  <si>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</si>
  <si>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</si>
  <si>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</si>
  <si>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</si>
  <si>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</si>
  <si>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</si>
  <si>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</si>
  <si>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</si>
  <si>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</si>
  <si>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</si>
  <si>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</si>
  <si>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</si>
  <si>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</si>
  <si>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</si>
  <si>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</si>
  <si>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</si>
  <si>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</si>
  <si>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</si>
  <si>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</si>
  <si>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</si>
  <si>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</si>
  <si>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</si>
  <si>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</si>
  <si>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</si>
  <si>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</si>
  <si>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</si>
  <si>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</si>
  <si>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</si>
  <si>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</si>
  <si>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</si>
  <si>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</si>
  <si>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</si>
  <si>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</si>
  <si>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</si>
  <si>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</si>
  <si>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</si>
  <si>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</si>
  <si>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</si>
  <si>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</si>
  <si>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</si>
  <si>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</si>
  <si>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</si>
  <si>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</si>
  <si>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</si>
  <si>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</si>
  <si>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</si>
  <si>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</si>
  <si>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</si>
  <si>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</si>
  <si>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</si>
  <si>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</si>
  <si>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</si>
  <si>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</si>
  <si>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</si>
  <si>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</si>
  <si>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</si>
  <si>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</si>
  <si>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</si>
  <si>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</si>
  <si>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</si>
  <si>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</si>
  <si>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</si>
  <si>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</si>
  <si>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</si>
  <si>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</si>
  <si>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</si>
  <si>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</si>
  <si>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</si>
  <si>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</si>
  <si>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</si>
  <si>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</si>
  <si>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</si>
  <si>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</si>
  <si>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</si>
  <si>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</si>
  <si>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</si>
  <si>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</si>
  <si>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</si>
  <si>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</si>
  <si>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</si>
  <si>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</si>
  <si>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</si>
  <si>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</si>
  <si>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</si>
  <si>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</si>
  <si>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</si>
  <si>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</si>
  <si>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</si>
  <si>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</si>
  <si>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</si>
  <si>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</si>
  <si>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</si>
  <si>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</si>
  <si>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</si>
  <si>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</si>
  <si>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</si>
  <si>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</si>
  <si>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</si>
  <si>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</si>
  <si>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</si>
  <si>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</si>
  <si>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</si>
  <si>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</si>
  <si>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</si>
  <si>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</si>
  <si>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</si>
  <si>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</si>
  <si>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</si>
  <si>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</si>
  <si>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</si>
  <si>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</si>
  <si>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</si>
  <si>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</si>
  <si>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</si>
  <si>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</si>
  <si>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</si>
  <si>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</si>
  <si>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</si>
  <si>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</si>
  <si>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</si>
  <si>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</si>
  <si>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</si>
  <si>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</si>
  <si>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</si>
  <si>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</si>
  <si>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</si>
  <si>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</si>
  <si>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</si>
  <si>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</si>
  <si>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</si>
  <si>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</si>
  <si>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</si>
  <si>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</si>
  <si>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</si>
  <si>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</si>
  <si>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</si>
  <si>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</si>
  <si>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</si>
  <si>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</si>
  <si>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</si>
  <si>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</si>
  <si>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</si>
  <si>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</si>
  <si>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</si>
  <si>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</si>
  <si>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</si>
  <si>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</si>
  <si>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</si>
  <si>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</si>
  <si>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</si>
  <si>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</si>
  <si>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</si>
  <si>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</si>
  <si>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</si>
  <si>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</si>
  <si>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</si>
  <si>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</si>
  <si>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</si>
  <si>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</si>
  <si>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</si>
  <si>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</si>
  <si>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</si>
  <si>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</si>
  <si>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</si>
  <si>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</si>
  <si>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</si>
  <si>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</si>
  <si>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</si>
  <si>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</si>
  <si>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</si>
  <si>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</si>
  <si>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</si>
  <si>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</si>
  <si>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</si>
  <si>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</si>
  <si>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</si>
  <si>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</si>
  <si>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</si>
  <si>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</si>
  <si>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</si>
  <si>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</si>
  <si>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</si>
  <si>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</si>
  <si>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</si>
  <si>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</si>
  <si>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</si>
  <si>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</si>
  <si>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</si>
  <si>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</si>
  <si>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</si>
  <si>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</si>
  <si>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</si>
  <si>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</si>
  <si>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</si>
  <si>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</si>
  <si>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</si>
  <si>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</si>
  <si>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</si>
  <si>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</si>
  <si>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</si>
  <si>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</si>
  <si>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</si>
  <si>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</si>
  <si>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</si>
  <si>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</si>
  <si>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</si>
  <si>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</si>
  <si>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</si>
  <si>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</si>
  <si>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</si>
  <si>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</si>
  <si>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</si>
  <si>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</si>
  <si>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</si>
  <si>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</si>
  <si>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</si>
  <si>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</si>
  <si>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</si>
  <si>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</si>
  <si>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</si>
  <si>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</si>
  <si>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</si>
  <si>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</si>
  <si>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</si>
  <si>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</si>
  <si>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</si>
  <si>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</si>
  <si>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</si>
  <si>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</si>
  <si>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</si>
  <si>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</si>
  <si>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</si>
  <si>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</si>
  <si>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</si>
  <si>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</si>
  <si>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</si>
  <si>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</si>
  <si>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</si>
  <si>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</si>
  <si>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</si>
  <si>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</si>
  <si>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</si>
  <si>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</si>
  <si>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</si>
  <si>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</si>
  <si>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</si>
  <si>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</si>
  <si>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</si>
  <si>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</si>
  <si>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</si>
  <si>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</si>
  <si>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</si>
  <si>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</si>
  <si>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</si>
  <si>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</si>
  <si>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</si>
  <si>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</si>
  <si>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</si>
  <si>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</si>
  <si>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</si>
  <si>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</si>
  <si>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</si>
  <si>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</si>
  <si>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</si>
  <si>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</si>
  <si>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</si>
  <si>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</si>
  <si>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</si>
  <si>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</si>
  <si>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</si>
  <si>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</si>
  <si>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</si>
  <si>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</si>
  <si>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</si>
  <si>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</si>
  <si>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</si>
  <si>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</si>
  <si>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</si>
  <si>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</si>
  <si>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</si>
  <si>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</si>
  <si>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</si>
  <si>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</si>
  <si>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</si>
  <si>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</si>
  <si>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</si>
  <si>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</si>
  <si>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</si>
  <si>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</si>
  <si>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</si>
  <si>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</si>
  <si>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</si>
  <si>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</si>
  <si>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</si>
  <si>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</si>
  <si>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</si>
  <si>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</si>
  <si>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</si>
  <si>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</si>
  <si>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</si>
  <si>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</si>
  <si>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</si>
  <si>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</si>
  <si>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</si>
  <si>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</si>
  <si>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</si>
  <si>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</si>
  <si>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</si>
  <si>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</si>
  <si>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</si>
  <si>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</si>
  <si>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</si>
  <si>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</si>
  <si>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</si>
  <si>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</si>
  <si>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</si>
  <si>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</si>
  <si>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</si>
  <si>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</si>
  <si>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</si>
  <si>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</si>
  <si>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</si>
  <si>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</si>
  <si>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</si>
  <si>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</si>
  <si>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</si>
  <si>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</si>
  <si>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</si>
  <si>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</si>
  <si>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</si>
  <si>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</si>
  <si>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</si>
  <si>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</si>
  <si>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</si>
  <si>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</si>
  <si>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</si>
  <si>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</si>
  <si>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</si>
  <si>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</si>
  <si>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</si>
  <si>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</si>
  <si>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</si>
  <si>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</si>
  <si>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</si>
  <si>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</si>
  <si>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</si>
  <si>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</si>
  <si>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</si>
  <si>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</si>
  <si>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</si>
  <si>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</si>
  <si>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</si>
  <si>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</si>
  <si>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</si>
  <si>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</si>
  <si>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</si>
  <si>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</si>
  <si>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</si>
  <si>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</si>
  <si>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</si>
  <si>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</si>
  <si>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</si>
  <si>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</si>
  <si>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</si>
  <si>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</si>
  <si>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</si>
  <si>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</si>
  <si>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</si>
  <si>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</si>
  <si>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</si>
  <si>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</si>
  <si>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</si>
  <si>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</si>
  <si>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</si>
  <si>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</si>
  <si>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</si>
  <si>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</si>
  <si>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</si>
  <si>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</si>
  <si>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</si>
  <si>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</si>
  <si>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</si>
  <si>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</si>
  <si>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</si>
  <si>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</si>
  <si>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</si>
  <si>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</si>
  <si>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</si>
  <si>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</si>
  <si>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</si>
  <si>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</si>
  <si>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</si>
  <si>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</si>
  <si>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</si>
  <si>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</si>
  <si>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</si>
  <si>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</si>
  <si>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</si>
  <si>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</si>
  <si>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</si>
  <si>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</si>
  <si>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</si>
  <si>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</si>
  <si>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</si>
  <si>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</si>
  <si>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</si>
  <si>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</si>
  <si>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</si>
  <si>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</si>
  <si>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</si>
  <si>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</si>
  <si>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</si>
  <si>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</si>
  <si>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</si>
  <si>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</si>
  <si>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</si>
  <si>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</si>
  <si>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</si>
  <si>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</si>
  <si>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</si>
  <si>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</si>
  <si>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</si>
  <si>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</si>
  <si>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</si>
  <si>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</si>
  <si>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</si>
  <si>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</si>
  <si>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</si>
  <si>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</si>
  <si>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</si>
  <si>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</si>
  <si>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</si>
  <si>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</si>
  <si>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</si>
  <si>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</si>
  <si>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</si>
  <si>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</si>
  <si>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</si>
  <si>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</si>
  <si>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</si>
  <si>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</si>
  <si>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</si>
  <si>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</si>
  <si>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</si>
  <si>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</si>
  <si>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</si>
  <si>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</si>
  <si>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</si>
  <si>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</si>
  <si>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</si>
  <si>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</si>
  <si>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</si>
  <si>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</si>
  <si>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</si>
  <si>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</si>
  <si>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</si>
  <si>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</si>
  <si>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</si>
  <si>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</si>
  <si>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</si>
  <si>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</si>
  <si>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</si>
  <si>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</si>
  <si>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</si>
  <si>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</si>
  <si>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</si>
  <si>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</si>
  <si>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</si>
  <si>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</si>
  <si>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</si>
  <si>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</si>
  <si>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</si>
  <si>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</si>
  <si>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</si>
  <si>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</si>
  <si>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</si>
  <si>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</si>
  <si>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</si>
  <si>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</si>
  <si>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</si>
  <si>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</si>
  <si>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</si>
  <si>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</si>
  <si>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</si>
  <si>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</si>
  <si>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</si>
  <si>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</si>
  <si>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</si>
  <si>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</si>
  <si>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</si>
  <si>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</si>
  <si>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</si>
  <si>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</si>
  <si>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</si>
  <si>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</si>
  <si>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</si>
  <si>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</si>
  <si>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</si>
  <si>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</si>
  <si>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</si>
  <si>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</si>
  <si>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</si>
  <si>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</si>
  <si>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</si>
  <si>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</si>
  <si>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</si>
  <si>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</si>
  <si>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</si>
  <si>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</si>
  <si>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</si>
  <si>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</si>
  <si>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</si>
  <si>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</si>
  <si>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</si>
  <si>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</si>
  <si>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</si>
  <si>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</si>
  <si>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</si>
  <si>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</si>
  <si>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</si>
  <si>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</si>
  <si>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</si>
  <si>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</si>
  <si>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</si>
  <si>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</si>
  <si>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</si>
  <si>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</si>
  <si>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</si>
  <si>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</si>
  <si>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</si>
  <si>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</si>
  <si>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</si>
  <si>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</si>
  <si>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</si>
  <si>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</si>
  <si>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</si>
  <si>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</si>
  <si>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</si>
  <si>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</si>
  <si>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</si>
  <si>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</si>
  <si>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</si>
  <si>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</si>
  <si>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</si>
  <si>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</si>
  <si>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</si>
  <si>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</si>
  <si>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</si>
  <si>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</si>
  <si>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</si>
  <si>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</si>
  <si>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</si>
  <si>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</si>
  <si>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</si>
  <si>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</si>
  <si>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</si>
  <si>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</si>
  <si>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</si>
  <si>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</si>
  <si>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</si>
  <si>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</si>
  <si>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</si>
  <si>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</si>
  <si>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</si>
  <si>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</si>
  <si>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</si>
  <si>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</si>
  <si>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</si>
  <si>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</si>
  <si>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</si>
  <si>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</si>
  <si>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</si>
  <si>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</si>
  <si>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</si>
  <si>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</si>
  <si>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</si>
  <si>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</si>
  <si>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</si>
  <si>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</si>
  <si>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</si>
  <si>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</si>
  <si>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</si>
  <si>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</si>
  <si>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</si>
  <si>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</si>
  <si>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</si>
  <si>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</si>
  <si>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</si>
  <si>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</si>
  <si>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</si>
  <si>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</si>
  <si>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</si>
  <si>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</si>
  <si>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</si>
  <si>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</si>
  <si>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</si>
  <si>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</si>
  <si>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</si>
  <si>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</si>
  <si>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</si>
  <si>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</si>
  <si>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</si>
  <si>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</si>
  <si>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</si>
  <si>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</si>
  <si>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</si>
  <si>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</si>
  <si>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</si>
  <si>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</si>
  <si>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</si>
  <si>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</si>
  <si>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</si>
  <si>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</si>
  <si>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</si>
  <si>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</si>
  <si>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</si>
  <si>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</si>
  <si>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</si>
  <si>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</si>
  <si>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</si>
  <si>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</si>
  <si>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</si>
  <si>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</si>
  <si>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</si>
  <si>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</si>
  <si>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</si>
  <si>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</si>
  <si>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</si>
  <si>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</si>
  <si>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</si>
  <si>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</si>
  <si>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</si>
  <si>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</si>
  <si>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</si>
  <si>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</si>
  <si>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</si>
  <si>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</si>
  <si>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</si>
  <si>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</si>
  <si>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</si>
  <si>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</si>
  <si>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</si>
  <si>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</si>
  <si>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</si>
  <si>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</si>
  <si>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</si>
  <si>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</si>
  <si>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</si>
  <si>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</si>
  <si>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</si>
  <si>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</si>
  <si>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</si>
  <si>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</si>
  <si>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</si>
  <si>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</si>
  <si>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</si>
  <si>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</si>
  <si>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</si>
  <si>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</si>
  <si>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</si>
  <si>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</si>
  <si>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</si>
  <si>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</si>
  <si>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</si>
  <si>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</si>
  <si>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</si>
  <si>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</si>
  <si>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</si>
  <si>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</si>
  <si>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</si>
  <si>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</si>
  <si>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</si>
  <si>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</si>
  <si>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</si>
  <si>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</si>
  <si>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</si>
  <si>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</si>
  <si>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</si>
  <si>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</si>
  <si>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</si>
  <si>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</si>
  <si>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</si>
  <si>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</si>
  <si>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</si>
  <si>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</si>
  <si>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</si>
  <si>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</si>
  <si>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</si>
  <si>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</si>
  <si>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</si>
  <si>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</si>
  <si>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</si>
  <si>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</si>
  <si>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</si>
  <si>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</si>
  <si>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</si>
  <si>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</si>
  <si>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</si>
  <si>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</si>
  <si>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</si>
  <si>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</si>
  <si>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</si>
  <si>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</si>
  <si>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</si>
  <si>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</si>
  <si>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</si>
  <si>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</si>
  <si>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</si>
  <si>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</si>
  <si>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</si>
  <si>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</si>
  <si>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</si>
  <si>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</si>
  <si>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</si>
  <si>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</si>
  <si>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</si>
  <si>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</si>
  <si>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</si>
  <si>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</si>
  <si>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</si>
  <si>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</si>
  <si>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</si>
  <si>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</si>
  <si>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</si>
  <si>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</si>
  <si>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</si>
  <si>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</si>
  <si>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</si>
  <si>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</si>
  <si>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</si>
  <si>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</si>
  <si>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</si>
  <si>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</si>
  <si>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</si>
  <si>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</si>
  <si>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</si>
  <si>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</si>
  <si>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</si>
  <si>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</si>
  <si>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</si>
  <si>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</si>
  <si>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</si>
  <si>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</si>
  <si>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</si>
  <si>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</si>
  <si>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</si>
  <si>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</si>
  <si>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</si>
  <si>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</si>
  <si>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</si>
  <si>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</si>
  <si>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</si>
  <si>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</si>
  <si>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</si>
  <si>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</si>
  <si>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</si>
  <si>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</si>
  <si>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</si>
  <si>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</si>
  <si>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</si>
  <si>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</si>
  <si>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</si>
  <si>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</si>
  <si>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</si>
  <si>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</si>
  <si>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</si>
  <si>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</si>
  <si>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</si>
  <si>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</si>
  <si>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</si>
  <si>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</si>
  <si>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</si>
  <si>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</si>
  <si>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</si>
  <si>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</si>
  <si>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</si>
  <si>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</si>
  <si>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</si>
  <si>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</si>
  <si>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</si>
  <si>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</si>
  <si>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</si>
  <si>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</si>
  <si>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</si>
  <si>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</si>
  <si>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</si>
  <si>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</si>
  <si>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</si>
  <si>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</si>
  <si>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</si>
  <si>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</si>
  <si>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</si>
  <si>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</si>
  <si>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</si>
  <si>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</si>
  <si>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</si>
  <si>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</si>
  <si>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</si>
  <si>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</si>
  <si>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</si>
  <si>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</si>
  <si>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</si>
  <si>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</si>
  <si>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</si>
  <si>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</si>
  <si>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</si>
  <si>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</si>
  <si>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</si>
  <si>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</si>
  <si>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</si>
  <si>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</si>
  <si>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</si>
  <si>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</si>
  <si>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</si>
  <si>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</si>
  <si>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</si>
  <si>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</si>
  <si>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</si>
  <si>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</si>
  <si>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</si>
  <si>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</si>
  <si>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</si>
  <si>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</si>
  <si>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</si>
  <si>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</si>
  <si>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</si>
  <si>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</si>
  <si>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</si>
  <si>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</si>
  <si>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</si>
  <si>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</si>
  <si>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</si>
  <si>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</si>
  <si>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</si>
  <si>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</si>
  <si>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</si>
  <si>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</si>
  <si>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</si>
  <si>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</si>
  <si>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</si>
  <si>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</si>
  <si>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</si>
  <si>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</si>
  <si>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</si>
  <si>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</si>
  <si>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</si>
  <si>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</si>
  <si>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</si>
  <si>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</si>
  <si>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</si>
  <si>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</si>
  <si>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</si>
  <si>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</si>
  <si>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</si>
  <si>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</si>
  <si>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</si>
  <si>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</si>
  <si>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</si>
  <si>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</si>
  <si>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</si>
  <si>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</si>
  <si>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</si>
  <si>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</si>
  <si>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</si>
  <si>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</si>
  <si>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</si>
  <si>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</si>
  <si>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</si>
  <si>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</si>
  <si>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</si>
  <si>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</si>
  <si>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</si>
  <si>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</si>
  <si>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</si>
  <si>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</si>
  <si>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</si>
  <si>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</si>
  <si>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</si>
  <si>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</si>
  <si>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</si>
  <si>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</si>
  <si>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</si>
  <si>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</si>
  <si>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</si>
  <si>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</si>
  <si>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</si>
  <si>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</si>
  <si>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</si>
  <si>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</si>
  <si>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</si>
  <si>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</si>
  <si>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</si>
  <si>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</si>
  <si>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</si>
  <si>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</si>
  <si>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</si>
  <si>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</si>
  <si>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</si>
  <si>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</si>
  <si>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</si>
  <si>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</si>
  <si>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</si>
  <si>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</si>
  <si>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</si>
  <si>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</si>
  <si>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</si>
  <si>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</si>
  <si>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</si>
  <si>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</si>
  <si>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</si>
  <si>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</si>
  <si>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</si>
  <si>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</si>
  <si>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</si>
  <si>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</si>
  <si>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</si>
  <si>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</si>
  <si>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</si>
  <si>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</si>
  <si>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</si>
  <si>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</si>
  <si>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</si>
  <si>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</si>
  <si>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</si>
  <si>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</si>
  <si>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</si>
  <si>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</si>
  <si>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</si>
  <si>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</si>
  <si>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</si>
  <si>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</si>
  <si>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</si>
  <si>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</si>
  <si>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</si>
  <si>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</si>
  <si>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</si>
  <si>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</si>
  <si>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</si>
  <si>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</si>
  <si>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</si>
  <si>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</si>
  <si>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</si>
  <si>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</si>
  <si>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</si>
  <si>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</si>
  <si>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</si>
  <si>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</si>
  <si>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</si>
  <si>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</si>
  <si>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</si>
  <si>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</si>
  <si>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</si>
  <si>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</si>
  <si>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</si>
  <si>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</si>
  <si>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</si>
  <si>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</si>
  <si>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</si>
  <si>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</si>
  <si>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</si>
  <si>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</si>
  <si>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</si>
  <si>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</si>
  <si>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</si>
  <si>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</si>
  <si>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</si>
  <si>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</si>
  <si>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</si>
  <si>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</si>
  <si>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</si>
  <si>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</si>
  <si>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</si>
  <si>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</si>
  <si>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</si>
  <si>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</si>
  <si>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</si>
  <si>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</si>
  <si>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</si>
  <si>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</si>
  <si>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</si>
  <si>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</si>
  <si>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</si>
  <si>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</si>
  <si>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</si>
  <si>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</si>
  <si>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</si>
  <si>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</si>
  <si>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</si>
  <si>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</si>
  <si>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</si>
  <si>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</si>
  <si>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</si>
  <si>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</si>
  <si>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</si>
  <si>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</si>
  <si>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</si>
  <si>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</si>
  <si>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</si>
  <si>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</si>
  <si>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</si>
  <si>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</si>
  <si>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</si>
  <si>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</si>
  <si>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</si>
  <si>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</si>
  <si>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</si>
  <si>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</si>
  <si>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</si>
  <si>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</si>
  <si>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</si>
  <si>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</si>
  <si>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</si>
  <si>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</si>
  <si>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</si>
  <si>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</si>
  <si>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</si>
  <si>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</si>
  <si>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</si>
  <si>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</si>
  <si>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</si>
  <si>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</si>
  <si>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</si>
  <si>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</si>
  <si>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</si>
  <si>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</si>
  <si>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</si>
  <si>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</si>
  <si>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</si>
  <si>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</si>
  <si>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</si>
  <si>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</si>
  <si>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</si>
  <si>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</si>
  <si>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</si>
  <si>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</si>
  <si>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</si>
  <si>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</si>
  <si>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</si>
  <si>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</si>
  <si>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</si>
  <si>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</si>
  <si>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</si>
  <si>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</si>
  <si>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</si>
  <si>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</si>
  <si>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</si>
  <si>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</si>
  <si>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</si>
  <si>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</si>
  <si>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</si>
  <si>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</si>
  <si>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</si>
  <si>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</si>
  <si>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</si>
  <si>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</si>
  <si>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</si>
  <si>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</si>
  <si>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</si>
  <si>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</si>
  <si>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</si>
  <si>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</si>
  <si>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</si>
  <si>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</si>
  <si>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</si>
  <si>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</si>
  <si>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</si>
  <si>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</si>
  <si>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</si>
  <si>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</si>
  <si>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</si>
  <si>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</si>
  <si>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</si>
  <si>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</si>
  <si>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</si>
  <si>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</si>
  <si>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</si>
  <si>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</si>
  <si>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</si>
  <si>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</si>
  <si>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</si>
  <si>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</si>
  <si>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</si>
  <si>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</si>
  <si>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</si>
  <si>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</si>
  <si>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</si>
  <si>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</si>
  <si>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</si>
  <si>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</si>
  <si>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</si>
  <si>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</si>
  <si>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</si>
  <si>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</si>
  <si>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</si>
  <si>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</si>
  <si>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</si>
  <si>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</si>
  <si>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</si>
  <si>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</si>
  <si>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</si>
  <si>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</si>
  <si>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</si>
  <si>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</si>
  <si>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</si>
  <si>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</si>
  <si>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</si>
  <si>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</si>
  <si>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</si>
  <si>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</si>
  <si>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</si>
  <si>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</si>
  <si>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</si>
  <si>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</si>
  <si>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</si>
  <si>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</si>
  <si>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</si>
  <si>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</si>
  <si>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</si>
  <si>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</si>
  <si>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</si>
  <si>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</si>
  <si>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</si>
  <si>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</si>
  <si>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</si>
  <si>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</si>
  <si>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</si>
  <si>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</si>
  <si>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</si>
  <si>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</si>
  <si>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</si>
  <si>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</si>
  <si>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</si>
  <si>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</si>
  <si>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</si>
  <si>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</si>
  <si>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</si>
  <si>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</si>
  <si>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</si>
  <si>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</si>
  <si>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</si>
  <si>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</si>
  <si>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</si>
  <si>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</si>
  <si>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</si>
  <si>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</si>
  <si>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</si>
  <si>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</si>
  <si>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</si>
  <si>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</si>
  <si>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</si>
  <si>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</si>
  <si>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</si>
  <si>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</si>
  <si>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</si>
  <si>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</si>
  <si>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</si>
  <si>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</si>
  <si>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</si>
  <si>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</si>
  <si>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</si>
  <si>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</si>
  <si>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</si>
  <si>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</si>
  <si>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</si>
  <si>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</si>
  <si>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</si>
  <si>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</si>
  <si>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</si>
  <si>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</si>
  <si>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</si>
  <si>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</si>
  <si>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</si>
  <si>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</si>
  <si>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</si>
  <si>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</si>
  <si>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</si>
  <si>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</si>
  <si>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</si>
  <si>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</si>
  <si>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</si>
  <si>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</si>
  <si>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</si>
  <si>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</si>
  <si>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</si>
  <si>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</si>
  <si>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</si>
  <si>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</si>
  <si>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</si>
  <si>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</si>
  <si>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</si>
  <si>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</si>
  <si>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</si>
  <si>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</si>
  <si>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</si>
  <si>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</si>
  <si>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</si>
  <si>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</si>
  <si>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</si>
  <si>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</si>
  <si>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</si>
  <si>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</si>
  <si>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</si>
  <si>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</si>
  <si>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</si>
  <si>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</si>
  <si>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</si>
  <si>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</si>
  <si>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</si>
  <si>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</si>
  <si>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</si>
  <si>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</si>
  <si>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</si>
  <si>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</si>
  <si>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</si>
  <si>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</si>
  <si>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</si>
  <si>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</si>
  <si>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</si>
  <si>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</si>
  <si>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</si>
  <si>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</si>
  <si>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</si>
  <si>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</si>
  <si>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</si>
  <si>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</si>
  <si>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</si>
  <si>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</si>
  <si>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</si>
  <si>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</si>
  <si>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</si>
  <si>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</si>
  <si>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</si>
  <si>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</si>
  <si>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</si>
  <si>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</si>
  <si>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</si>
  <si>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</si>
  <si>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</si>
  <si>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</si>
  <si>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</si>
  <si>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</si>
  <si>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</si>
  <si>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</si>
  <si>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</si>
  <si>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</si>
  <si>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</si>
  <si>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</si>
  <si>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</si>
  <si>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</si>
  <si>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</si>
  <si>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</si>
  <si>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</si>
  <si>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</si>
  <si>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</si>
  <si>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</si>
  <si>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</si>
  <si>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</si>
  <si>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</si>
  <si>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</si>
  <si>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</si>
  <si>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</si>
  <si>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</si>
  <si>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</si>
  <si>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</si>
  <si>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</si>
  <si>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</si>
  <si>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</si>
  <si>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</si>
  <si>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</si>
  <si>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</si>
  <si>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</si>
  <si>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</si>
  <si>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</si>
  <si>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</si>
  <si>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</si>
  <si>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</si>
  <si>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</si>
  <si>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</si>
  <si>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</si>
  <si>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</si>
  <si>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</si>
  <si>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</si>
  <si>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</si>
  <si>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</si>
  <si>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</si>
  <si>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</si>
  <si>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</si>
  <si>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</si>
  <si>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</si>
  <si>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</si>
  <si>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</si>
  <si>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</si>
  <si>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</si>
  <si>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</si>
  <si>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</si>
  <si>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</si>
  <si>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</si>
  <si>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</si>
  <si>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</si>
  <si>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</si>
  <si>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</si>
  <si>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</si>
  <si>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</si>
  <si>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</si>
  <si>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</si>
  <si>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</si>
  <si>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</si>
  <si>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</si>
  <si>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</si>
  <si>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</si>
  <si>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</si>
  <si>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</si>
  <si>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</si>
  <si>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</si>
  <si>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</si>
  <si>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</si>
  <si>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</si>
  <si>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</si>
  <si>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</si>
  <si>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</si>
  <si>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</si>
  <si>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</si>
  <si>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</si>
  <si>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</si>
  <si>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</si>
  <si>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</si>
  <si>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</si>
  <si>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</si>
  <si>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</si>
  <si>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</si>
  <si>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</si>
  <si>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</si>
  <si>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</si>
  <si>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</si>
  <si>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</si>
  <si>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</si>
  <si>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</si>
  <si>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</si>
  <si>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</si>
  <si>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</si>
  <si>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</si>
  <si>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</si>
  <si>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</si>
  <si>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</si>
  <si>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</si>
  <si>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</si>
  <si>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</si>
  <si>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</si>
  <si>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</si>
  <si>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</si>
  <si>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</si>
  <si>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</si>
  <si>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</si>
  <si>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</si>
  <si>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</si>
  <si>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</si>
  <si>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</si>
  <si>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</si>
  <si>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</si>
  <si>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</si>
  <si>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</si>
  <si>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</si>
  <si>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</si>
  <si>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</si>
  <si>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</si>
  <si>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</si>
  <si>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</si>
  <si>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</si>
  <si>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</si>
  <si>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</si>
  <si>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</si>
  <si>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</si>
  <si>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</si>
  <si>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</si>
  <si>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</si>
  <si>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</si>
  <si>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</si>
  <si>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</si>
  <si>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</si>
  <si>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</si>
  <si>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</si>
  <si>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</si>
  <si>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</si>
  <si>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</si>
  <si>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</si>
  <si>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</si>
  <si>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</si>
  <si>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</si>
  <si>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</si>
  <si>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</si>
  <si>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</si>
  <si>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</si>
  <si>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</si>
  <si>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</si>
  <si>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</si>
  <si>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</si>
  <si>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</si>
  <si>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</si>
  <si>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</si>
  <si>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</si>
  <si>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</si>
  <si>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</si>
  <si>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</si>
  <si>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</si>
  <si>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</si>
  <si>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</si>
  <si>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</si>
  <si>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</si>
  <si>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</si>
  <si>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</si>
  <si>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</si>
  <si>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</si>
  <si>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</si>
  <si>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</si>
  <si>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</si>
  <si>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</si>
  <si>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</si>
  <si>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</si>
  <si>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</si>
  <si>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</si>
  <si>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</si>
  <si>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</si>
  <si>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</si>
  <si>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</si>
  <si>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</si>
  <si>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</si>
  <si>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</si>
  <si>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</si>
  <si>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</si>
  <si>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</si>
  <si>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</si>
  <si>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</si>
  <si>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</si>
  <si>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</si>
  <si>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</si>
  <si>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</si>
  <si>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</si>
  <si>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</si>
  <si>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</si>
  <si>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</si>
  <si>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</si>
  <si>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</si>
  <si>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</si>
  <si>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</si>
  <si>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</si>
  <si>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</si>
  <si>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</si>
  <si>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</si>
  <si>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</si>
  <si>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</si>
  <si>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</si>
  <si>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</si>
  <si>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</si>
  <si>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</si>
  <si>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</si>
  <si>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</si>
  <si>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</si>
  <si>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</si>
  <si>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</si>
  <si>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</si>
  <si>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</si>
  <si>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</si>
  <si>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</si>
  <si>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</si>
  <si>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</si>
  <si>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</si>
  <si>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</si>
  <si>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</si>
  <si>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</si>
  <si>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</si>
  <si>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</si>
  <si>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</si>
  <si>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</si>
  <si>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</si>
  <si>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</si>
  <si>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</si>
  <si>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</si>
  <si>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</si>
  <si>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</si>
  <si>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</si>
  <si>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</si>
  <si>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</si>
  <si>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</si>
  <si>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</si>
  <si>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</si>
  <si>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</si>
  <si>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</si>
  <si>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</si>
  <si>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</si>
  <si>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</si>
  <si>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</si>
  <si>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</si>
  <si>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</si>
  <si>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</si>
  <si>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</si>
  <si>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</si>
  <si>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</si>
  <si>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</si>
  <si>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</si>
  <si>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</si>
  <si>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</si>
  <si>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</si>
  <si>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</si>
  <si>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</si>
  <si>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</si>
  <si>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</si>
  <si>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</si>
  <si>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</si>
  <si>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</si>
  <si>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</si>
  <si>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</si>
  <si>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</si>
  <si>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</si>
  <si>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</si>
  <si>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</si>
  <si>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</si>
  <si>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</si>
  <si>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</si>
  <si>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</si>
  <si>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</si>
  <si>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</si>
  <si>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</si>
  <si>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</si>
  <si>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</si>
  <si>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</si>
  <si>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</si>
  <si>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</si>
  <si>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</si>
  <si>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</si>
  <si>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</si>
  <si>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</si>
  <si>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</si>
  <si>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</si>
  <si>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</si>
  <si>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</si>
  <si>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</si>
  <si>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</si>
  <si>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</si>
  <si>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</si>
  <si>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</si>
  <si>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</si>
  <si>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</si>
  <si>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</si>
  <si>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</si>
  <si>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</si>
  <si>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</si>
  <si>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</si>
  <si>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</si>
  <si>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</si>
  <si>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</si>
  <si>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</si>
  <si>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</si>
  <si>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</si>
  <si>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</si>
  <si>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</si>
  <si>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</si>
  <si>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</si>
  <si>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</si>
  <si>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</si>
  <si>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</si>
  <si>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</si>
  <si>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</si>
  <si>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</si>
  <si>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</si>
  <si>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</si>
  <si>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</si>
  <si>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</si>
  <si>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</si>
  <si>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</si>
  <si>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</si>
  <si>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</si>
  <si>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</si>
  <si>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</si>
  <si>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</si>
  <si>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</si>
  <si>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</si>
  <si>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</si>
  <si>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</si>
  <si>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</si>
  <si>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</si>
  <si>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</si>
  <si>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</si>
  <si>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</si>
  <si>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</si>
  <si>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</si>
  <si>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</si>
  <si>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</si>
  <si>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</si>
  <si>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</si>
  <si>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</si>
  <si>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</si>
  <si>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</si>
  <si>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</si>
  <si>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</si>
  <si>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</si>
  <si>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</si>
  <si>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</si>
  <si>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</si>
  <si>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</si>
  <si>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</si>
  <si>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</si>
  <si>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</si>
  <si>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</si>
  <si>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</si>
  <si>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</si>
  <si>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</si>
  <si>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</si>
  <si>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</si>
  <si>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</si>
  <si>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</si>
  <si>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</si>
  <si>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</si>
  <si>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</si>
  <si>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</si>
  <si>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</si>
  <si>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</si>
  <si>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</si>
  <si>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</si>
  <si>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</si>
  <si>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</si>
  <si>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</si>
  <si>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</si>
  <si>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</si>
  <si>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</si>
  <si>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</si>
  <si>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</si>
  <si>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</si>
  <si>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</si>
  <si>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</si>
  <si>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</si>
  <si>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</si>
  <si>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</si>
  <si>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</si>
  <si>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</si>
  <si>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</si>
  <si>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</si>
  <si>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</si>
  <si>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</si>
  <si>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</si>
  <si>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</si>
  <si>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</si>
  <si>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</si>
  <si>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</si>
  <si>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</si>
  <si>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</si>
  <si>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</si>
  <si>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</si>
  <si>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</si>
  <si>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</si>
  <si>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</si>
  <si>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</si>
  <si>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</si>
  <si>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</si>
  <si>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</si>
  <si>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</si>
  <si>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</si>
  <si>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</si>
  <si>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</si>
  <si>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</si>
  <si>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</si>
  <si>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</si>
  <si>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</si>
  <si>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</si>
  <si>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</si>
  <si>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</si>
  <si>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</si>
  <si>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</si>
  <si>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</si>
  <si>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</si>
  <si>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</si>
  <si>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</si>
  <si>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</si>
  <si>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</si>
  <si>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</si>
  <si>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</si>
  <si>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</si>
  <si>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</si>
  <si>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</si>
  <si>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</si>
  <si>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</si>
  <si>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</si>
  <si>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</si>
  <si>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</si>
  <si>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</si>
  <si>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</si>
  <si>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</si>
  <si>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</si>
  <si>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</si>
  <si>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</si>
  <si>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</si>
  <si>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</si>
  <si>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</si>
  <si>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</si>
  <si>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</si>
  <si>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</si>
  <si>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</si>
  <si>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</si>
  <si>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</si>
  <si>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</si>
  <si>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</si>
  <si>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</si>
  <si>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</si>
  <si>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</si>
  <si>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</si>
  <si>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</si>
  <si>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</si>
  <si>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</si>
  <si>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</si>
  <si>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</si>
  <si>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</si>
  <si>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</si>
  <si>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</si>
  <si>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</si>
  <si>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</si>
  <si>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</si>
  <si>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</si>
  <si>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</si>
  <si>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</si>
  <si>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</si>
  <si>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</si>
  <si>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</si>
  <si>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</si>
  <si>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</si>
  <si>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</si>
  <si>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</si>
  <si>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</si>
  <si>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</si>
  <si>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</si>
  <si>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</si>
  <si>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</si>
  <si>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</si>
  <si>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</si>
  <si>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</si>
  <si>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</si>
  <si>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</si>
  <si>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</si>
  <si>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</si>
  <si>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</si>
  <si>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</si>
  <si>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</si>
  <si>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</si>
  <si>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</si>
  <si>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</si>
  <si>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</si>
  <si>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</si>
  <si>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</si>
  <si>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</si>
  <si>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</si>
  <si>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</si>
  <si>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</si>
  <si>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</si>
  <si>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</si>
  <si>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</si>
  <si>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</si>
  <si>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</si>
  <si>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</si>
  <si>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</si>
  <si>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</si>
  <si>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</si>
  <si>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</si>
  <si>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</si>
  <si>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</si>
  <si>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</si>
  <si>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</si>
  <si>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</si>
  <si>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</si>
  <si>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</si>
  <si>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</si>
  <si>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</si>
  <si>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</si>
  <si>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</si>
  <si>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</si>
  <si>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</si>
  <si>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</si>
  <si>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</si>
  <si>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</si>
  <si>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</si>
  <si>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</si>
  <si>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</si>
  <si>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</si>
  <si>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</si>
  <si>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</si>
  <si>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</si>
  <si>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</si>
  <si>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</si>
  <si>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</si>
  <si>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</si>
  <si>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</si>
  <si>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</si>
  <si>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</si>
  <si>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</si>
  <si>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</si>
  <si>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</si>
  <si>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</si>
  <si>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</si>
  <si>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</si>
  <si>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</si>
  <si>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</si>
  <si>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</si>
  <si>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</si>
  <si>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</si>
  <si>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</si>
  <si>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</si>
  <si>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</si>
  <si>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</si>
  <si>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</si>
  <si>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</si>
  <si>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</si>
  <si>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</si>
  <si>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</si>
  <si>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</si>
  <si>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</si>
  <si>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</si>
  <si>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</si>
  <si>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</si>
  <si>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</si>
  <si>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</si>
  <si>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</si>
  <si>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</si>
  <si>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</si>
  <si>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</si>
  <si>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</si>
  <si>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</si>
  <si>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</si>
  <si>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</si>
  <si>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</si>
  <si>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</si>
  <si>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</si>
  <si>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</si>
  <si>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</si>
  <si>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</si>
  <si>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</si>
  <si>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</si>
  <si>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</si>
  <si>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</si>
  <si>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</si>
  <si>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</si>
  <si>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</si>
  <si>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</si>
  <si>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</si>
  <si>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</si>
  <si>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</si>
  <si>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</si>
  <si>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</si>
  <si>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</si>
  <si>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</si>
  <si>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</si>
  <si>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</si>
  <si>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</si>
  <si>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</si>
  <si>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</si>
  <si>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</si>
  <si>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</si>
  <si>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</si>
  <si>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</si>
  <si>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</si>
  <si>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</si>
  <si>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</si>
  <si>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</si>
  <si>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</si>
  <si>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</si>
  <si>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</si>
  <si>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</si>
  <si>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</si>
  <si>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</si>
  <si>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</si>
  <si>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</si>
  <si>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</si>
  <si>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</si>
  <si>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</si>
  <si>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</si>
  <si>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</si>
  <si>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</si>
  <si>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</si>
  <si>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</si>
  <si>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</si>
  <si>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</si>
  <si>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</si>
  <si>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</si>
  <si>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</si>
  <si>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</si>
  <si>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</si>
  <si>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</si>
  <si>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</si>
  <si>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</si>
  <si>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</si>
  <si>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</si>
  <si>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</si>
  <si>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</si>
  <si>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</si>
  <si>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</si>
  <si>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</si>
  <si>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</si>
  <si>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</si>
  <si>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</si>
  <si>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</si>
  <si>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</si>
  <si>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</si>
  <si>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</si>
  <si>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</si>
  <si>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</si>
  <si>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</si>
  <si>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</si>
  <si>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</si>
  <si>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</si>
  <si>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</si>
  <si>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</si>
  <si>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</si>
  <si>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</si>
  <si>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</si>
  <si>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</si>
  <si>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</si>
  <si>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</si>
  <si>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</si>
  <si>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</si>
  <si>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</si>
  <si>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</si>
  <si>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</si>
  <si>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</si>
  <si>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</si>
  <si>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</si>
  <si>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</si>
  <si>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</si>
  <si>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</si>
  <si>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</si>
  <si>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</si>
  <si>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</si>
  <si>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</si>
  <si>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</si>
  <si>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</si>
  <si>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</si>
  <si>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</si>
  <si>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</si>
  <si>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</si>
  <si>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</si>
  <si>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</si>
  <si>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</si>
  <si>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</si>
  <si>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</si>
  <si>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</si>
  <si>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</si>
  <si>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</si>
  <si>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</si>
  <si>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</si>
  <si>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</si>
  <si>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</si>
  <si>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</si>
  <si>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</si>
  <si>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</si>
  <si>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</si>
  <si>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</si>
  <si>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</si>
  <si>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</si>
  <si>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</si>
  <si>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</si>
  <si>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</si>
  <si>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</si>
  <si>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</si>
  <si>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</si>
  <si>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</si>
  <si>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</si>
  <si>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</si>
  <si>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</si>
  <si>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</si>
  <si>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</si>
  <si>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</si>
  <si>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</si>
  <si>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</si>
  <si>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</si>
  <si>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</si>
  <si>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</si>
  <si>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</si>
  <si>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</si>
  <si>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</si>
  <si>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</si>
  <si>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</si>
  <si>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</si>
  <si>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</si>
  <si>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</si>
  <si>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</si>
  <si>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</si>
  <si>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</si>
  <si>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</si>
  <si>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</si>
  <si>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</si>
  <si>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</si>
  <si>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</si>
  <si>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</si>
  <si>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</si>
  <si>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</si>
  <si>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</si>
  <si>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</si>
  <si>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</si>
  <si>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</si>
  <si>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</si>
  <si>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</si>
  <si>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</si>
  <si>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</si>
  <si>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</si>
  <si>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</si>
  <si>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</si>
  <si>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</si>
  <si>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</si>
  <si>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</si>
  <si>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</si>
  <si>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</si>
  <si>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</si>
  <si>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</si>
  <si>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</si>
  <si>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</si>
  <si>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</si>
  <si>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</si>
  <si>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</si>
  <si>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</si>
  <si>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</si>
  <si>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</si>
  <si>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</si>
  <si>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</si>
  <si>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</si>
  <si>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</si>
  <si>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</si>
  <si>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</si>
  <si>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</si>
  <si>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</si>
  <si>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</si>
  <si>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</si>
  <si>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</si>
  <si>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</si>
  <si>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</si>
  <si>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</si>
  <si>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</si>
  <si>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</si>
  <si>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</si>
  <si>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</si>
  <si>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</si>
  <si>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</si>
  <si>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</si>
  <si>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</si>
  <si>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</si>
  <si>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</si>
  <si>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</si>
  <si>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</si>
  <si>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</si>
  <si>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</si>
  <si>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</si>
  <si>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</si>
  <si>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</si>
  <si>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</si>
  <si>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</si>
  <si>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</si>
  <si>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</si>
  <si>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</si>
  <si>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</si>
  <si>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</si>
  <si>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</si>
  <si>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</si>
  <si>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</si>
  <si>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</si>
  <si>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</si>
  <si>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</si>
  <si>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</si>
  <si>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</si>
  <si>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</si>
  <si>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</si>
  <si>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</si>
  <si>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</si>
  <si>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</si>
  <si>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</si>
  <si>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</si>
  <si>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</si>
  <si>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</si>
  <si>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</si>
  <si>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</si>
  <si>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</si>
  <si>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</si>
  <si>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</si>
  <si>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</si>
  <si>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</si>
  <si>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</si>
  <si>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</si>
  <si>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</si>
  <si>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</si>
  <si>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</si>
  <si>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</si>
  <si>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</si>
  <si>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</si>
  <si>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</si>
  <si>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</si>
  <si>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</si>
  <si>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</si>
  <si>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</si>
  <si>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</si>
  <si>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</si>
  <si>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</si>
  <si>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</si>
  <si>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</si>
  <si>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</si>
  <si>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</si>
  <si>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</si>
  <si>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</si>
  <si>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</si>
  <si>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</si>
  <si>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</si>
  <si>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</si>
  <si>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</si>
  <si>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</si>
  <si>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</si>
  <si>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</si>
  <si>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</si>
  <si>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</si>
  <si>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</si>
  <si>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</si>
  <si>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</si>
  <si>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</si>
  <si>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</si>
  <si>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</si>
  <si>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</si>
  <si>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</si>
  <si>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</si>
  <si>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</si>
  <si>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</si>
  <si>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</si>
  <si>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</si>
  <si>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</si>
  <si>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</si>
  <si>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</si>
  <si>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</si>
  <si>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</si>
  <si>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</si>
  <si>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</si>
  <si>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</si>
  <si>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</si>
  <si>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</si>
  <si>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</si>
  <si>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</si>
  <si>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</si>
  <si>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</si>
  <si>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</si>
  <si>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</si>
  <si>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</si>
  <si>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</si>
  <si>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</si>
  <si>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</si>
  <si>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</si>
  <si>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</si>
  <si>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</si>
  <si>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</si>
  <si>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</si>
  <si>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</si>
  <si>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</si>
  <si>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</si>
  <si>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</si>
  <si>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</si>
  <si>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</si>
  <si>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</si>
  <si>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</si>
  <si>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</si>
  <si>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</si>
  <si>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</si>
  <si>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</si>
  <si>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</si>
  <si>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</si>
  <si>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</si>
  <si>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</si>
  <si>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</si>
  <si>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</si>
  <si>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</si>
  <si>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</si>
  <si>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</si>
  <si>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</si>
  <si>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</si>
  <si>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</si>
  <si>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</si>
  <si>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</si>
  <si>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</si>
  <si>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</si>
  <si>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</si>
  <si>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</si>
  <si>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</si>
  <si>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</si>
  <si>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</si>
  <si>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</si>
  <si>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</si>
  <si>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</si>
  <si>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</si>
  <si>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</si>
  <si>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</si>
  <si>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</si>
  <si>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</si>
  <si>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</si>
  <si>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</si>
  <si>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</si>
  <si>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</si>
  <si>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</si>
  <si>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</si>
  <si>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</si>
  <si>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</si>
  <si>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</si>
  <si>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</si>
  <si>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</si>
  <si>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</si>
  <si>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</si>
  <si>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</si>
  <si>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</si>
  <si>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</si>
  <si>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</si>
  <si>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</si>
  <si>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</si>
  <si>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</si>
  <si>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</si>
  <si>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</si>
  <si>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</si>
  <si>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</si>
  <si>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</si>
  <si>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</si>
  <si>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</si>
  <si>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</si>
  <si>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</si>
  <si>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</si>
  <si>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</si>
  <si>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</si>
  <si>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</si>
  <si>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</si>
  <si>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</si>
  <si>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</si>
  <si>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</si>
  <si>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</si>
  <si>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</si>
  <si>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</si>
  <si>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</si>
  <si>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</si>
  <si>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</si>
  <si>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</si>
  <si>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</si>
  <si>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</si>
  <si>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</si>
  <si>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</si>
  <si>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</si>
  <si>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</si>
  <si>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</si>
  <si>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</si>
  <si>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</si>
  <si>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</si>
  <si>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</si>
  <si>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</si>
  <si>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</si>
  <si>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</si>
  <si>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</si>
  <si>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</si>
  <si>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</si>
  <si>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</si>
  <si>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</si>
  <si>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</si>
  <si>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</si>
  <si>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</si>
  <si>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</si>
  <si>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</si>
  <si>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</si>
  <si>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</si>
  <si>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</si>
  <si>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</si>
  <si>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</si>
  <si>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</si>
  <si>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</si>
  <si>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</si>
  <si>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</si>
  <si>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</si>
  <si>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</si>
  <si>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</si>
  <si>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</si>
  <si>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</si>
  <si>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</si>
  <si>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</si>
  <si>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</si>
  <si>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</si>
  <si>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</si>
  <si>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</si>
  <si>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</si>
  <si>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</si>
  <si>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</si>
  <si>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</si>
  <si>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</si>
  <si>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</si>
  <si>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</si>
  <si>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</si>
  <si>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</si>
  <si>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</si>
  <si>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</si>
  <si>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</si>
  <si>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</si>
  <si>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</si>
  <si>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</si>
  <si>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</si>
  <si>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</si>
  <si>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</si>
  <si>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</si>
  <si>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</si>
  <si>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</si>
  <si>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</si>
  <si>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</si>
  <si>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</si>
  <si>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</si>
  <si>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</si>
  <si>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</si>
  <si>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</si>
  <si>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</si>
  <si>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</si>
  <si>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</si>
  <si>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</si>
  <si>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</si>
  <si>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</si>
  <si>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</si>
  <si>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</si>
  <si>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</si>
  <si>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</si>
  <si>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</si>
  <si>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</si>
  <si>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</si>
  <si>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</si>
  <si>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</si>
  <si>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</si>
  <si>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</si>
  <si>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</si>
  <si>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</si>
  <si>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</si>
  <si>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</si>
  <si>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</si>
  <si>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</si>
  <si>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</si>
  <si>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</si>
  <si>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</si>
  <si>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</si>
  <si>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</si>
  <si>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</si>
  <si>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</si>
  <si>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</si>
  <si>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</si>
  <si>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</si>
  <si>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</si>
  <si>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</si>
  <si>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</si>
  <si>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</si>
  <si>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</si>
  <si>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</si>
  <si>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</si>
  <si>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</si>
  <si>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</si>
  <si>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</si>
  <si>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</si>
  <si>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</si>
  <si>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</si>
  <si>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</si>
  <si>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</si>
  <si>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</si>
  <si>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</si>
  <si>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</si>
  <si>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</si>
  <si>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</si>
  <si>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</si>
  <si>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</si>
  <si>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</si>
  <si>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</si>
  <si>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</si>
  <si>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</si>
  <si>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</si>
  <si>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</si>
  <si>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</si>
  <si>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</si>
  <si>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</si>
  <si>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</si>
  <si>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</si>
  <si>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</si>
  <si>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</si>
  <si>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</si>
  <si>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</si>
  <si>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</si>
  <si>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</si>
  <si>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</si>
  <si>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</si>
  <si>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</si>
  <si>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</si>
  <si>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</si>
  <si>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</si>
  <si>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</si>
  <si>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</si>
  <si>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</si>
  <si>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</si>
  <si>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</si>
  <si>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</si>
  <si>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</si>
  <si>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</si>
  <si>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</si>
  <si>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</si>
  <si>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</si>
  <si>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</si>
  <si>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</si>
  <si>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</si>
  <si>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</si>
  <si>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</si>
  <si>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</si>
  <si>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</si>
  <si>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</si>
  <si>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</si>
  <si>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</si>
  <si>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</si>
  <si>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</si>
  <si>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</si>
  <si>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</si>
  <si>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</si>
  <si>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</si>
  <si>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</si>
  <si>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</si>
  <si>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</si>
  <si>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</si>
  <si>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</si>
  <si>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</si>
  <si>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</si>
  <si>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</si>
  <si>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</si>
  <si>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</si>
  <si>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</si>
  <si>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</si>
  <si>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</si>
  <si>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</si>
  <si>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</si>
  <si>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</si>
  <si>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</si>
  <si>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</si>
  <si>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</si>
  <si>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</si>
  <si>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</si>
  <si>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</si>
  <si>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</si>
  <si>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</si>
  <si>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</si>
  <si>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</si>
  <si>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</si>
  <si>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</si>
  <si>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</si>
  <si>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</si>
  <si>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</si>
  <si>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</si>
  <si>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</si>
  <si>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</si>
  <si>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</si>
  <si>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</si>
  <si>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</si>
  <si>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</si>
  <si>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</si>
  <si>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</si>
  <si>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</si>
  <si>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</si>
  <si>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</si>
  <si>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</si>
  <si>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</si>
  <si>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</si>
  <si>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</si>
  <si>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</si>
  <si>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</si>
  <si>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</si>
  <si>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</si>
  <si>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</si>
  <si>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</si>
  <si>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</si>
  <si>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</si>
  <si>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</si>
  <si>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</si>
  <si>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</si>
  <si>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</si>
  <si>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</si>
  <si>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</si>
  <si>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</si>
  <si>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</si>
  <si>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</si>
  <si>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</si>
  <si>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</si>
  <si>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</si>
  <si>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</si>
  <si>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</si>
  <si>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</si>
  <si>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</si>
  <si>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</si>
  <si>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</si>
  <si>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</si>
  <si>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</si>
  <si>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</si>
  <si>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</si>
  <si>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</si>
  <si>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</si>
  <si>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</si>
  <si>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</si>
  <si>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</si>
  <si>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</si>
  <si>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</si>
  <si>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</si>
  <si>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</si>
  <si>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</si>
  <si>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</si>
  <si>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</si>
  <si>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</si>
  <si>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</si>
  <si>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</si>
  <si>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</si>
  <si>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</si>
  <si>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</si>
  <si>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</si>
  <si>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</si>
  <si>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</si>
  <si>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</si>
  <si>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</si>
  <si>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</si>
  <si>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</si>
  <si>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</si>
  <si>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</si>
  <si>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</si>
  <si>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</si>
  <si>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</si>
  <si>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</si>
  <si>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</si>
  <si>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</si>
  <si>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</si>
  <si>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</si>
  <si>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</si>
  <si>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</si>
  <si>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</si>
  <si>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</si>
  <si>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</si>
  <si>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</si>
  <si>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</si>
  <si>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</si>
  <si>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</si>
  <si>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</si>
  <si>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</si>
  <si>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</si>
  <si>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</si>
  <si>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</si>
  <si>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</si>
  <si>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</si>
  <si>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</si>
  <si>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</si>
  <si>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</si>
  <si>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</si>
  <si>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</si>
  <si>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</si>
  <si>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</si>
  <si>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</si>
  <si>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</si>
  <si>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</si>
  <si>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</si>
  <si>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</si>
  <si>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</si>
  <si>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</si>
  <si>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</si>
  <si>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</si>
  <si>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</si>
  <si>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</si>
  <si>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</si>
  <si>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</si>
  <si>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</si>
  <si>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</si>
  <si>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</si>
  <si>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</si>
  <si>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</si>
  <si>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</si>
  <si>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</si>
  <si>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</si>
  <si>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</si>
  <si>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</si>
  <si>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</si>
  <si>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</si>
  <si>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</si>
  <si>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</si>
  <si>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</si>
  <si>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</si>
  <si>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</si>
  <si>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</si>
  <si>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</si>
  <si>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</si>
  <si>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</si>
  <si>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</si>
  <si>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</si>
  <si>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</si>
  <si>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</si>
  <si>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</si>
  <si>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</si>
  <si>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</si>
  <si>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</si>
  <si>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</si>
  <si>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</si>
  <si>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</si>
  <si>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</si>
  <si>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</si>
  <si>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</si>
  <si>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</si>
  <si>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</si>
  <si>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</si>
  <si>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</si>
  <si>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</si>
  <si>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</si>
  <si>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</si>
  <si>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</si>
  <si>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</si>
  <si>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</si>
  <si>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</si>
  <si>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</si>
  <si>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</si>
  <si>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</si>
  <si>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</si>
  <si>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</si>
  <si>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</si>
  <si>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</si>
  <si>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</si>
  <si>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</si>
  <si>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</si>
  <si>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</si>
  <si>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</si>
  <si>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</si>
  <si>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</si>
  <si>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</si>
  <si>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</si>
  <si>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</si>
  <si>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</si>
  <si>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</si>
  <si>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</si>
  <si>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</si>
  <si>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</si>
  <si>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</si>
  <si>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</si>
  <si>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</si>
  <si>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</si>
  <si>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</si>
  <si>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</si>
  <si>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</si>
  <si>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</si>
  <si>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</si>
  <si>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</si>
  <si>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</si>
  <si>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</si>
  <si>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</si>
  <si>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</si>
  <si>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</si>
  <si>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</si>
  <si>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</si>
  <si>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</si>
  <si>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</si>
  <si>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</si>
  <si>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</si>
  <si>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</si>
  <si>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</si>
  <si>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</si>
  <si>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</si>
  <si>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</si>
  <si>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</si>
  <si>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</si>
  <si>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</si>
  <si>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</si>
  <si>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</si>
  <si>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</si>
  <si>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</si>
  <si>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</si>
  <si>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</si>
  <si>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</si>
  <si>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</si>
  <si>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</si>
  <si>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</si>
  <si>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</si>
  <si>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</si>
  <si>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</si>
  <si>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</si>
  <si>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</si>
  <si>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</si>
  <si>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</si>
  <si>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</si>
  <si>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</si>
  <si>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</si>
  <si>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</si>
  <si>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</si>
  <si>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</si>
  <si>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</si>
  <si>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</si>
  <si>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</si>
  <si>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</si>
  <si>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</si>
  <si>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</si>
  <si>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</si>
  <si>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</si>
  <si>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</si>
  <si>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</si>
  <si>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</si>
  <si>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</si>
  <si>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</si>
  <si>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</si>
  <si>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</si>
  <si>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</si>
  <si>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</si>
  <si>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</si>
  <si>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</si>
  <si>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</si>
  <si>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</si>
  <si>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</si>
  <si>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</si>
  <si>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</si>
  <si>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</si>
  <si>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</si>
  <si>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</si>
  <si>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</si>
  <si>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</si>
  <si>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</si>
  <si>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</si>
  <si>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</si>
  <si>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</si>
  <si>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</si>
  <si>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</si>
  <si>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</si>
  <si>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</si>
  <si>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</si>
  <si>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</si>
  <si>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</si>
  <si>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</si>
  <si>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</si>
  <si>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</si>
  <si>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</si>
  <si>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</si>
  <si>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</si>
  <si>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</si>
  <si>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</si>
  <si>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</si>
  <si>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</si>
  <si>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</si>
  <si>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</si>
  <si>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</si>
  <si>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</si>
  <si>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</si>
  <si>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</si>
  <si>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</si>
  <si>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</si>
  <si>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</si>
  <si>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</si>
  <si>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</si>
  <si>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</si>
  <si>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</si>
  <si>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</si>
  <si>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</si>
  <si>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</si>
  <si>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</si>
  <si>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</si>
  <si>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</si>
  <si>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</si>
  <si>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</si>
  <si>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</si>
  <si>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</si>
  <si>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</si>
  <si>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</si>
  <si>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</si>
  <si>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</si>
  <si>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</si>
  <si>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</si>
  <si>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</si>
  <si>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</si>
  <si>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</si>
  <si>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</si>
  <si>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</si>
  <si>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</si>
  <si>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</si>
  <si>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</si>
  <si>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</si>
  <si>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</si>
  <si>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</si>
  <si>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</si>
  <si>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</si>
  <si>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</si>
  <si>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</si>
  <si>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</si>
  <si>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</si>
  <si>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</si>
  <si>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</si>
  <si>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</si>
  <si>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</si>
  <si>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</si>
  <si>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</si>
  <si>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</si>
  <si>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</si>
  <si>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</si>
  <si>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</si>
  <si>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</si>
  <si>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</si>
  <si>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</si>
  <si>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</si>
  <si>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</si>
  <si>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</si>
  <si>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</si>
  <si>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</si>
  <si>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</si>
  <si>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</si>
  <si>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</si>
  <si>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</si>
  <si>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</si>
  <si>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</si>
  <si>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</si>
  <si>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</si>
  <si>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</si>
  <si>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</si>
  <si>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</si>
  <si>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</si>
  <si>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</si>
  <si>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</si>
  <si>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</si>
  <si>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</si>
  <si>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</si>
  <si>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</si>
  <si>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</si>
  <si>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</si>
  <si>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</si>
  <si>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</si>
  <si>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</si>
  <si>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</si>
  <si>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</si>
  <si>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</si>
  <si>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</si>
  <si>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</si>
  <si>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</si>
  <si>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</si>
  <si>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</si>
  <si>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</si>
  <si>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</si>
  <si>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</si>
  <si>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</si>
  <si>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</si>
  <si>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</si>
  <si>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</si>
  <si>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</si>
  <si>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</si>
  <si>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</si>
  <si>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</si>
  <si>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</si>
  <si>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</si>
  <si>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</si>
  <si>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</si>
  <si>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</si>
  <si>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</si>
  <si>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</si>
  <si>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</si>
  <si>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</si>
  <si>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</si>
  <si>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</si>
  <si>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</si>
  <si>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</si>
  <si>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</si>
  <si>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</si>
  <si>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</si>
  <si>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</si>
  <si>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</si>
  <si>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</si>
  <si>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</si>
  <si>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</si>
  <si>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</si>
  <si>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</si>
  <si>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</si>
  <si>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</si>
  <si>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</si>
  <si>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</si>
  <si>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</si>
  <si>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</si>
  <si>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</si>
  <si>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</si>
  <si>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</si>
  <si>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</si>
  <si>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</si>
  <si>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</si>
  <si>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</si>
  <si>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</si>
  <si>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</si>
  <si>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</si>
  <si>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</si>
  <si>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</si>
  <si>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</si>
  <si>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</si>
  <si>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</si>
  <si>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</si>
  <si>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</si>
  <si>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</si>
  <si>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</si>
  <si>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</si>
  <si>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</si>
  <si>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</si>
  <si>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</si>
  <si>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</si>
  <si>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</si>
  <si>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</si>
  <si>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</si>
  <si>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</si>
  <si>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</si>
  <si>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</si>
  <si>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</si>
  <si>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</si>
  <si>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</si>
  <si>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</si>
  <si>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</si>
  <si>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</si>
  <si>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</si>
  <si>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</si>
  <si>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</si>
  <si>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</si>
  <si>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</si>
  <si>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</si>
  <si>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</si>
  <si>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</si>
  <si>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</si>
  <si>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</si>
  <si>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</si>
  <si>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</si>
  <si>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</si>
  <si>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</si>
  <si>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</si>
  <si>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</si>
  <si>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</si>
  <si>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</si>
  <si>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</si>
  <si>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</si>
  <si>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</si>
  <si>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</si>
  <si>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</si>
  <si>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</si>
  <si>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</si>
  <si>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</si>
  <si>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</si>
  <si>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</si>
  <si>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</si>
  <si>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</si>
  <si>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</si>
  <si>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</si>
  <si>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</si>
  <si>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</si>
  <si>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</si>
  <si>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</si>
  <si>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</si>
  <si>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</si>
  <si>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</si>
  <si>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</si>
  <si>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</si>
  <si>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</si>
  <si>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</si>
  <si>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</si>
  <si>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</si>
  <si>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</si>
  <si>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</si>
  <si>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</si>
  <si>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</si>
  <si>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</si>
  <si>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</si>
  <si>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</si>
  <si>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</si>
  <si>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</si>
  <si>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</si>
  <si>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</si>
  <si>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</si>
  <si>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</si>
  <si>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</si>
  <si>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</si>
  <si>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</si>
  <si>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</si>
  <si>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</si>
  <si>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</si>
  <si>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</si>
  <si>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</si>
  <si>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</si>
  <si>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</si>
  <si>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</si>
  <si>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</si>
  <si>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</si>
  <si>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</si>
  <si>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</si>
  <si>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</si>
  <si>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</si>
  <si>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</si>
  <si>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</si>
  <si>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</si>
  <si>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</si>
  <si>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</si>
  <si>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</si>
  <si>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</si>
  <si>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</si>
  <si>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</si>
  <si>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</si>
  <si>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</si>
  <si>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</si>
  <si>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</si>
  <si>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</si>
  <si>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</si>
  <si>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</si>
  <si>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</si>
  <si>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</si>
  <si>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</si>
  <si>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</si>
  <si>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</si>
  <si>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</si>
  <si>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</si>
  <si>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</si>
  <si>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</si>
  <si>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</si>
  <si>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</si>
  <si>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</si>
  <si>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</si>
  <si>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</si>
  <si>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</si>
  <si>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</si>
  <si>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</si>
  <si>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</si>
  <si>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</si>
  <si>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</si>
  <si>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</si>
  <si>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</si>
  <si>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</si>
  <si>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</si>
  <si>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</si>
  <si>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</si>
  <si>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</si>
  <si>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</si>
  <si>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</si>
  <si>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</si>
  <si>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</si>
  <si>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</si>
  <si>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</si>
  <si>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</si>
  <si>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</si>
  <si>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</si>
  <si>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</si>
  <si>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</si>
  <si>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</si>
  <si>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</si>
  <si>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</si>
  <si>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</si>
  <si>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</si>
  <si>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</si>
  <si>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</si>
  <si>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</si>
  <si>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</si>
  <si>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</si>
  <si>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</si>
  <si>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</si>
  <si>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</si>
  <si>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</si>
  <si>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</si>
  <si>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</si>
  <si>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</si>
  <si>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</si>
  <si>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</si>
  <si>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</si>
  <si>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</si>
  <si>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</si>
  <si>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</si>
  <si>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</si>
  <si>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</si>
  <si>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</si>
  <si>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</si>
  <si>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</si>
  <si>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</si>
  <si>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</si>
  <si>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</si>
  <si>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</si>
  <si>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</si>
  <si>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</si>
  <si>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</si>
  <si>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</si>
  <si>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</si>
  <si>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</si>
  <si>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</si>
  <si>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</si>
  <si>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</si>
  <si>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</si>
  <si>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</si>
  <si>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</si>
  <si>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</si>
  <si>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</si>
  <si>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</si>
  <si>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</si>
  <si>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</si>
  <si>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</si>
  <si>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</si>
  <si>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</si>
  <si>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</si>
  <si>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</si>
  <si>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</si>
  <si>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</si>
  <si>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</si>
  <si>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</si>
  <si>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</si>
  <si>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</si>
  <si>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</si>
  <si>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</si>
  <si>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</si>
  <si>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</si>
  <si>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</si>
  <si>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</si>
  <si>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</si>
  <si>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</si>
  <si>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</si>
  <si>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</si>
  <si>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</si>
  <si>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</si>
  <si>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</si>
  <si>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</si>
  <si>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</si>
  <si>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</si>
  <si>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</si>
  <si>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</si>
  <si>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</si>
  <si>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</si>
  <si>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</si>
  <si>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</si>
  <si>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</si>
  <si>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</si>
  <si>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</si>
  <si>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</si>
  <si>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</si>
  <si>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</si>
  <si>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</si>
  <si>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</si>
  <si>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</si>
  <si>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</si>
  <si>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</si>
  <si>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</si>
  <si>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</si>
  <si>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</si>
  <si>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</si>
  <si>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</si>
  <si>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</si>
  <si>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</si>
  <si>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</si>
  <si>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</si>
  <si>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</si>
  <si>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</si>
  <si>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</si>
  <si>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</si>
  <si>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</si>
  <si>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</si>
  <si>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</si>
  <si>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</si>
  <si>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</si>
  <si>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</si>
  <si>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</si>
  <si>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</si>
  <si>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</si>
  <si>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</si>
  <si>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</si>
  <si>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</si>
  <si>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</si>
  <si>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</si>
  <si>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</si>
  <si>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</si>
  <si>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</si>
  <si>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</si>
  <si>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</si>
  <si>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</si>
  <si>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</si>
  <si>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</si>
  <si>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</si>
  <si>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</si>
  <si>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</si>
  <si>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</si>
  <si>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</si>
  <si>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</si>
  <si>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</si>
  <si>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</si>
  <si>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</si>
  <si>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</si>
  <si>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</si>
  <si>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</si>
  <si>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</si>
  <si>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</si>
  <si>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</si>
  <si>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</si>
  <si>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</si>
  <si>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</si>
  <si>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</si>
  <si>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</si>
  <si>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</si>
  <si>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</si>
  <si>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</si>
  <si>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</si>
  <si>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</si>
  <si>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</si>
  <si>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</si>
  <si>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</si>
  <si>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</si>
  <si>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</si>
  <si>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</si>
  <si>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</si>
  <si>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</si>
  <si>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</si>
  <si>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</si>
  <si>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</si>
  <si>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</si>
  <si>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</si>
  <si>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</si>
  <si>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</si>
  <si>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</si>
  <si>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</si>
  <si>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</si>
  <si>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</si>
  <si>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</si>
  <si>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</si>
  <si>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</si>
  <si>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</si>
  <si>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</si>
  <si>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</si>
  <si>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</si>
  <si>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</si>
  <si>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</si>
  <si>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</si>
  <si>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</si>
  <si>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</si>
  <si>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</si>
  <si>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</si>
  <si>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</si>
  <si>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</si>
  <si>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</si>
  <si>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</si>
  <si>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</si>
  <si>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</si>
  <si>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</si>
  <si>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</si>
  <si>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</si>
  <si>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</si>
  <si>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</si>
  <si>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</si>
  <si>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</si>
  <si>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</si>
  <si>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</si>
  <si>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</si>
  <si>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</si>
  <si>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</si>
  <si>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</si>
  <si>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</si>
  <si>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</si>
  <si>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</si>
  <si>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</si>
  <si>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</si>
  <si>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</si>
  <si>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</si>
  <si>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</si>
  <si>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</si>
  <si>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</si>
  <si>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</si>
  <si>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</si>
  <si>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</si>
  <si>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</si>
  <si>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</si>
  <si>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</si>
  <si>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</si>
  <si>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</si>
  <si>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</si>
  <si>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</si>
  <si>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</si>
  <si>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</si>
  <si>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</si>
  <si>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</si>
  <si>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</si>
  <si>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</si>
  <si>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</si>
  <si>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</si>
  <si>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</si>
  <si>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</si>
  <si>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</si>
  <si>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</si>
  <si>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</si>
  <si>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</si>
  <si>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</si>
  <si>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</si>
  <si>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</si>
  <si>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</si>
  <si>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</si>
  <si>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</si>
  <si>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</si>
  <si>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</si>
  <si>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</si>
  <si>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</si>
  <si>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</si>
  <si>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</si>
  <si>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</si>
  <si>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</si>
  <si>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</si>
  <si>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</si>
  <si>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</si>
  <si>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</si>
  <si>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</si>
  <si>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</si>
  <si>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</si>
  <si>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</si>
  <si>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</si>
  <si>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</si>
  <si>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</si>
  <si>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</si>
  <si>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</si>
  <si>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</si>
  <si>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</si>
  <si>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</si>
  <si>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</si>
  <si>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</si>
  <si>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</si>
  <si>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</si>
  <si>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</si>
  <si>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</si>
  <si>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</si>
  <si>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</si>
  <si>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</si>
  <si>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</si>
  <si>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</si>
  <si>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</si>
  <si>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</si>
  <si>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</si>
  <si>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</si>
  <si>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</si>
  <si>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</si>
  <si>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</si>
  <si>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</si>
  <si>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</si>
  <si>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</si>
  <si>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</si>
  <si>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</si>
  <si>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</si>
  <si>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</si>
  <si>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</si>
  <si>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</si>
  <si>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</si>
  <si>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</si>
  <si>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</si>
  <si>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</si>
  <si>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</si>
  <si>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</si>
  <si>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</si>
  <si>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</si>
  <si>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</si>
  <si>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</si>
  <si>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</si>
  <si>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</si>
  <si>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</si>
  <si>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</si>
  <si>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</si>
  <si>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</si>
  <si>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</si>
  <si>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</si>
  <si>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</si>
  <si>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</si>
  <si>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</si>
  <si>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</si>
  <si>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</si>
  <si>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</si>
  <si>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</si>
  <si>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</si>
  <si>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</si>
  <si>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</si>
  <si>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</si>
  <si>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</si>
  <si>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</si>
  <si>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</si>
  <si>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</si>
  <si>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</si>
  <si>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</si>
  <si>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</si>
  <si>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</si>
  <si>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</si>
  <si>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</si>
  <si>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</si>
  <si>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</si>
  <si>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</si>
  <si>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</si>
  <si>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</si>
  <si>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</si>
  <si>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</si>
  <si>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</si>
  <si>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</si>
  <si>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</si>
  <si>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</si>
  <si>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</si>
  <si>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</si>
  <si>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</si>
  <si>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</si>
  <si>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</si>
  <si>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</si>
  <si>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</si>
  <si>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</si>
  <si>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</si>
  <si>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</si>
  <si>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</si>
  <si>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</si>
  <si>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</si>
  <si>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</si>
  <si>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</si>
  <si>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</si>
  <si>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</si>
  <si>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</si>
  <si>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</si>
  <si>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</si>
  <si>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</si>
  <si>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</si>
  <si>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</si>
  <si>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</si>
  <si>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</si>
  <si>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</si>
  <si>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</si>
  <si>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</si>
  <si>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</si>
  <si>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</si>
  <si>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</si>
  <si>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</si>
  <si>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</si>
  <si>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</si>
  <si>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</si>
  <si>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</si>
  <si>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</si>
  <si>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</si>
  <si>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</si>
  <si>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</si>
  <si>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</si>
  <si>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</si>
  <si>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</si>
  <si>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</si>
  <si>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</si>
  <si>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</si>
  <si>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</si>
  <si>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</si>
  <si>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</si>
  <si>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</si>
  <si>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</si>
  <si>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</si>
  <si>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</si>
  <si>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</si>
  <si>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</si>
  <si>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</si>
  <si>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</si>
  <si>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</si>
  <si>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</si>
  <si>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</si>
  <si>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</si>
  <si>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</si>
  <si>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</si>
  <si>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</si>
  <si>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</si>
  <si>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</si>
  <si>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</si>
  <si>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</si>
  <si>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</si>
  <si>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</si>
  <si>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</si>
  <si>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</si>
  <si>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</si>
  <si>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</si>
  <si>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</si>
  <si>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</si>
  <si>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</si>
  <si>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</si>
  <si>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</si>
  <si>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</si>
  <si>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</si>
  <si>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</si>
  <si>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</si>
  <si>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</si>
  <si>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</si>
  <si>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</si>
  <si>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</si>
  <si>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</si>
  <si>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</si>
  <si>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</si>
  <si>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</si>
  <si>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</si>
  <si>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</si>
  <si>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</si>
  <si>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</si>
  <si>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</si>
  <si>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</si>
  <si>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</si>
  <si>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</si>
  <si>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</si>
  <si>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</si>
  <si>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</si>
  <si>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</si>
  <si>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</si>
  <si>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</si>
  <si>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</si>
  <si>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</si>
  <si>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</si>
  <si>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</si>
  <si>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</si>
  <si>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</si>
  <si>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</si>
  <si>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</si>
  <si>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</si>
  <si>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</si>
  <si>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</si>
  <si>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</si>
  <si>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</si>
  <si>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</si>
  <si>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</si>
  <si>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</si>
  <si>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</si>
  <si>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</si>
  <si>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</si>
  <si>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</si>
  <si>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</si>
  <si>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</si>
  <si>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</si>
  <si>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</si>
  <si>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</si>
  <si>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</si>
  <si>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</si>
  <si>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</si>
  <si>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</si>
  <si>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</si>
  <si>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</si>
  <si>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</si>
  <si>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</si>
  <si>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</si>
  <si>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</si>
  <si>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</si>
  <si>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</si>
  <si>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</si>
  <si>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</si>
  <si>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</si>
  <si>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</si>
  <si>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</si>
  <si>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</si>
  <si>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</si>
  <si>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</si>
  <si>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</si>
  <si>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</si>
  <si>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</si>
  <si>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</si>
  <si>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</si>
  <si>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</si>
  <si>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</si>
  <si>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</si>
  <si>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</si>
  <si>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</si>
  <si>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</si>
  <si>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</si>
  <si>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</si>
  <si>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</si>
  <si>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</si>
  <si>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</si>
  <si>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</si>
  <si>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</si>
  <si>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</si>
  <si>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</si>
  <si>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</si>
  <si>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</si>
  <si>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</si>
  <si>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</si>
  <si>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</si>
  <si>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</si>
  <si>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</si>
  <si>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</si>
  <si>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</si>
  <si>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</si>
  <si>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</si>
  <si>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</si>
  <si>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</si>
  <si>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</si>
  <si>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</si>
  <si>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</si>
  <si>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</si>
  <si>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</si>
  <si>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</si>
  <si>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</si>
  <si>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</si>
  <si>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</si>
  <si>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</si>
  <si>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</si>
  <si>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</si>
  <si>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</si>
  <si>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</si>
  <si>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</si>
  <si>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</si>
  <si>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</si>
  <si>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</si>
  <si>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</si>
  <si>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</si>
  <si>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</si>
  <si>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</si>
  <si>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</si>
  <si>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</si>
  <si>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</si>
  <si>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</si>
  <si>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</si>
  <si>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</si>
  <si>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</si>
  <si>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</si>
  <si>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</si>
  <si>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</si>
  <si>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</si>
  <si>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</si>
  <si>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</si>
  <si>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</si>
  <si>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</si>
  <si>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</si>
  <si>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</si>
  <si>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</si>
  <si>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</si>
  <si>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</si>
  <si>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</si>
  <si>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</si>
  <si>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</si>
  <si>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</si>
  <si>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</si>
  <si>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</si>
  <si>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</si>
  <si>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</si>
  <si>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</si>
  <si>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</si>
  <si>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</si>
  <si>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</si>
  <si>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</si>
  <si>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</si>
  <si>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</si>
  <si>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</si>
  <si>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</si>
  <si>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</si>
  <si>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</si>
  <si>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</si>
  <si>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</si>
  <si>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</si>
  <si>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</si>
  <si>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</si>
  <si>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</si>
  <si>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</si>
  <si>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</si>
  <si>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</si>
  <si>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</si>
  <si>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</si>
  <si>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</si>
  <si>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</si>
  <si>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</si>
  <si>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</si>
  <si>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</si>
  <si>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</si>
  <si>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</si>
  <si>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</si>
  <si>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</si>
  <si>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</si>
  <si>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</si>
  <si>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</si>
  <si>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</si>
  <si>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</si>
  <si>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</si>
  <si>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</si>
  <si>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</si>
  <si>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</si>
  <si>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</si>
  <si>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</si>
  <si>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</si>
  <si>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</si>
  <si>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</si>
  <si>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</si>
  <si>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</si>
  <si>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</si>
  <si>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</si>
  <si>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</si>
  <si>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</si>
  <si>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</si>
  <si>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</si>
  <si>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</si>
  <si>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</si>
  <si>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</si>
  <si>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</si>
  <si>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</si>
  <si>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</si>
  <si>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</si>
  <si>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</si>
  <si>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</si>
  <si>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</si>
  <si>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</si>
  <si>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</si>
  <si>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</si>
  <si>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</si>
  <si>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</si>
  <si>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</si>
  <si>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</si>
  <si>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</si>
  <si>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</si>
  <si>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</si>
  <si>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</si>
  <si>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</si>
  <si>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</si>
  <si>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</si>
  <si>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</si>
  <si>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</si>
  <si>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</si>
  <si>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</si>
  <si>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</si>
  <si>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</si>
  <si>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</si>
  <si>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</si>
  <si>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</si>
  <si>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</si>
  <si>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</si>
  <si>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</si>
  <si>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</si>
  <si>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</si>
  <si>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</si>
  <si>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</si>
  <si>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</si>
  <si>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</si>
  <si>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</si>
  <si>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</si>
  <si>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</si>
  <si>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</si>
  <si>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</si>
  <si>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</si>
  <si>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</si>
  <si>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</si>
  <si>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</si>
  <si>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</si>
  <si>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</si>
  <si>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</si>
  <si>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</si>
  <si>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</si>
  <si>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</si>
  <si>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</si>
  <si>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</si>
  <si>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</si>
  <si>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</si>
  <si>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</si>
  <si>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</si>
  <si>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</si>
  <si>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</si>
  <si>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</si>
  <si>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</si>
  <si>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</si>
  <si>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</si>
  <si>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</si>
  <si>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</si>
  <si>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</si>
  <si>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</si>
  <si>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</si>
  <si>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</si>
  <si>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</si>
  <si>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</si>
  <si>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</si>
  <si>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</si>
  <si>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</si>
  <si>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</si>
  <si>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</si>
  <si>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</si>
  <si>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</si>
  <si>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</si>
  <si>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</si>
  <si>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</si>
  <si>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</si>
  <si>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</si>
  <si>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</si>
  <si>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</si>
  <si>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</si>
  <si>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</si>
  <si>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</si>
  <si>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</si>
  <si>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</si>
  <si>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</si>
  <si>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</si>
  <si>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</si>
  <si>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</si>
  <si>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</si>
  <si>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</si>
  <si>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</si>
  <si>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</si>
  <si>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</si>
  <si>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</si>
  <si>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</si>
  <si>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</si>
  <si>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</si>
  <si>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</si>
  <si>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</si>
  <si>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</si>
  <si>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</si>
  <si>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</si>
  <si>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</si>
  <si>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</si>
  <si>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</si>
  <si>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</si>
  <si>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</si>
  <si>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</si>
  <si>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</si>
  <si>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</si>
  <si>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</si>
  <si>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</si>
  <si>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</si>
  <si>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</si>
  <si>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</si>
  <si>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</si>
  <si>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</si>
  <si>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</si>
  <si>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</si>
  <si>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</si>
  <si>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</si>
  <si>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</si>
  <si>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</si>
  <si>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</si>
  <si>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</si>
  <si>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</si>
  <si>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</si>
  <si>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</si>
  <si>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</si>
  <si>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</si>
  <si>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</si>
  <si>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</si>
  <si>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</si>
  <si>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</si>
  <si>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</si>
  <si>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</si>
  <si>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</si>
  <si>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</si>
  <si>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</si>
  <si>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</si>
  <si>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</si>
  <si>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</si>
  <si>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</si>
  <si>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</si>
  <si>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</si>
  <si>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</si>
  <si>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</si>
  <si>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</si>
  <si>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</si>
  <si>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</si>
  <si>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</si>
  <si>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</si>
  <si>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</si>
  <si>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</si>
  <si>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</si>
  <si>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</si>
  <si>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</si>
  <si>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</si>
  <si>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</si>
  <si>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</si>
  <si>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</si>
  <si>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</si>
  <si>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</si>
  <si>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</si>
  <si>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</si>
  <si>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</si>
  <si>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</si>
  <si>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</si>
  <si>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</si>
  <si>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</si>
  <si>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</si>
  <si>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</si>
  <si>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</si>
  <si>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</si>
  <si>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</si>
  <si>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</si>
  <si>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</si>
  <si>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</si>
  <si>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</si>
  <si>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</si>
  <si>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</si>
  <si>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</si>
  <si>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</si>
  <si>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</si>
  <si>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</si>
  <si>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</si>
  <si>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</si>
  <si>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</si>
  <si>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</si>
  <si>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</si>
  <si>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</si>
  <si>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</si>
  <si>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</si>
  <si>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</si>
  <si>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</si>
  <si>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</si>
  <si>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</si>
  <si>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</si>
  <si>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</si>
  <si>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</si>
  <si>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</si>
  <si>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</si>
  <si>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</si>
  <si>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</si>
  <si>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</si>
  <si>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</si>
  <si>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</si>
  <si>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</si>
  <si>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</si>
  <si>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</si>
  <si>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</si>
  <si>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</si>
  <si>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</si>
  <si>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</si>
  <si>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</si>
  <si>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</si>
  <si>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</si>
  <si>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</si>
  <si>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</si>
  <si>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</si>
  <si>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</si>
  <si>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</si>
  <si>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</si>
  <si>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</si>
  <si>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</si>
  <si>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</si>
  <si>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</si>
  <si>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</si>
  <si>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</si>
  <si>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</si>
  <si>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</si>
  <si>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</si>
  <si>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</si>
  <si>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</si>
  <si>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</si>
  <si>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</si>
  <si>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</si>
  <si>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</si>
  <si>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</si>
  <si>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</si>
  <si>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</si>
  <si>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</si>
  <si>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</si>
  <si>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</si>
  <si>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</si>
  <si>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</si>
  <si>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</si>
  <si>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</si>
  <si>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</si>
  <si>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</si>
  <si>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</si>
  <si>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</si>
  <si>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</si>
  <si>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</si>
  <si>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</si>
  <si>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</si>
  <si>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</si>
  <si>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</si>
  <si>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</si>
  <si>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</si>
  <si>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</si>
  <si>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</si>
  <si>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</si>
  <si>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</si>
  <si>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</si>
  <si>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</si>
  <si>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</si>
  <si>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</si>
  <si>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</si>
  <si>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</si>
  <si>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</si>
  <si>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</si>
  <si>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</si>
  <si>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</si>
  <si>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</si>
  <si>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</si>
  <si>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</si>
  <si>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</si>
  <si>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</si>
  <si>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</si>
  <si>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</si>
  <si>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</si>
  <si>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</si>
  <si>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</si>
  <si>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</si>
  <si>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</si>
  <si>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</si>
  <si>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</si>
  <si>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</si>
  <si>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</si>
  <si>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</si>
  <si>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</si>
  <si>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</si>
  <si>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</si>
  <si>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</si>
  <si>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</si>
  <si>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</si>
  <si>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</si>
  <si>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</si>
  <si>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</si>
  <si>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</si>
  <si>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</si>
  <si>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</si>
  <si>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</si>
  <si>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</si>
  <si>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</si>
  <si>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</si>
  <si>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</si>
  <si>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</si>
  <si>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</si>
  <si>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</si>
  <si>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</si>
  <si>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</si>
  <si>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</si>
  <si>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</si>
  <si>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</si>
  <si>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</si>
  <si>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</si>
  <si>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</si>
  <si>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</si>
  <si>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</si>
  <si>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</si>
  <si>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</si>
  <si>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</si>
  <si>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</si>
  <si>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</si>
  <si>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</si>
  <si>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</si>
  <si>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</si>
  <si>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</si>
  <si>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</si>
  <si>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</si>
  <si>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</si>
  <si>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</si>
  <si>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</si>
  <si>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</si>
  <si>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</si>
  <si>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</si>
  <si>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</si>
  <si>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</si>
  <si>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</si>
  <si>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</si>
  <si>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</si>
  <si>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</si>
  <si>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</si>
  <si>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</si>
  <si>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</si>
  <si>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</si>
  <si>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</si>
  <si>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</si>
  <si>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</si>
  <si>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</si>
  <si>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</si>
  <si>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</si>
  <si>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</si>
  <si>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</si>
  <si>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</si>
  <si>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</si>
  <si>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</si>
  <si>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</si>
  <si>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</si>
  <si>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</si>
  <si>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</si>
  <si>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</si>
  <si>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</si>
  <si>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</si>
  <si>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</si>
  <si>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</si>
  <si>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</si>
  <si>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</si>
  <si>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</si>
  <si>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</si>
  <si>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</si>
  <si>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</si>
  <si>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</si>
  <si>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</si>
  <si>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</si>
  <si>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</si>
  <si>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</si>
  <si>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</si>
  <si>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</si>
  <si>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</si>
  <si>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</si>
  <si>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</si>
  <si>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</si>
  <si>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</si>
  <si>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</si>
  <si>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</si>
  <si>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</si>
  <si>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</si>
  <si>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</si>
  <si>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</si>
  <si>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</si>
  <si>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</si>
  <si>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</si>
  <si>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</si>
  <si>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</si>
  <si>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</si>
  <si>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</si>
  <si>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</si>
  <si>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</si>
  <si>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</si>
  <si>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</si>
  <si>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</si>
  <si>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</si>
  <si>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</si>
  <si>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</si>
  <si>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</si>
  <si>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</si>
  <si>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</si>
  <si>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</si>
  <si>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</si>
  <si>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</si>
  <si>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</si>
  <si>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</si>
  <si>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</si>
  <si>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</si>
  <si>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</si>
  <si>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</si>
  <si>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</si>
  <si>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</si>
  <si>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</si>
  <si>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</si>
  <si>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</si>
  <si>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</si>
  <si>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</si>
  <si>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</si>
  <si>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</si>
  <si>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</si>
  <si>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</si>
  <si>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</si>
  <si>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</si>
  <si>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</si>
  <si>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</si>
  <si>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</si>
  <si>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</si>
  <si>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</si>
  <si>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</si>
  <si>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</si>
  <si>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</si>
  <si>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</si>
  <si>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</si>
  <si>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</si>
  <si>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</si>
  <si>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</si>
  <si>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</si>
  <si>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</si>
  <si>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</si>
  <si>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</si>
  <si>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</si>
  <si>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</si>
  <si>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</si>
  <si>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</si>
  <si>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</si>
  <si>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</si>
  <si>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</si>
  <si>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</si>
  <si>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</si>
  <si>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</si>
  <si>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</si>
  <si>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</si>
  <si>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</si>
  <si>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</si>
  <si>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</si>
  <si>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</si>
  <si>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</si>
  <si>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</si>
  <si>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</si>
  <si>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</si>
  <si>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</si>
  <si>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</si>
  <si>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</si>
  <si>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</si>
  <si>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</si>
  <si>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</si>
  <si>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</si>
  <si>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</si>
  <si>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</si>
  <si>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</si>
  <si>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</si>
  <si>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</si>
  <si>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</si>
  <si>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</si>
  <si>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</si>
  <si>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</si>
  <si>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</si>
  <si>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</si>
  <si>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</si>
  <si>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</si>
  <si>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</si>
  <si>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</si>
  <si>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</si>
  <si>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</si>
  <si>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</si>
  <si>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</si>
  <si>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</si>
  <si>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</si>
  <si>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</si>
  <si>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</si>
  <si>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</si>
  <si>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</si>
  <si>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</si>
  <si>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</si>
  <si>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</si>
  <si>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</si>
  <si>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</si>
  <si>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</si>
  <si>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</si>
  <si>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</si>
  <si>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</si>
  <si>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</si>
  <si>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</si>
  <si>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</si>
  <si>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</si>
  <si>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</si>
  <si>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</si>
  <si>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</si>
  <si>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</si>
  <si>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</si>
  <si>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</si>
  <si>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</si>
  <si>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</si>
  <si>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</si>
  <si>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</si>
  <si>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</si>
  <si>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</si>
  <si>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</si>
  <si>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</si>
  <si>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</si>
  <si>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</si>
  <si>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</si>
  <si>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</si>
  <si>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</si>
  <si>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</si>
  <si>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</si>
  <si>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</si>
  <si>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</si>
  <si>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</si>
  <si>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</si>
  <si>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</si>
  <si>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</si>
  <si>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</si>
  <si>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</si>
  <si>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</si>
  <si>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</si>
  <si>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</si>
  <si>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</si>
  <si>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</si>
  <si>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</si>
  <si>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</si>
  <si>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</si>
  <si>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</si>
  <si>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</si>
  <si>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</si>
  <si>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</si>
  <si>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</si>
  <si>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</si>
  <si>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</si>
  <si>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</si>
  <si>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</si>
  <si>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</si>
  <si>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</si>
  <si>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</si>
  <si>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</si>
  <si>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</si>
  <si>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</si>
  <si>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</si>
  <si>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</si>
  <si>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</si>
  <si>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</si>
  <si>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</si>
  <si>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</si>
  <si>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</si>
  <si>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</si>
  <si>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</si>
  <si>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</si>
  <si>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</si>
  <si>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</si>
  <si>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</si>
  <si>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</si>
  <si>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</si>
  <si>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</si>
  <si>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</si>
  <si>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</si>
  <si>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</si>
  <si>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</si>
  <si>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</si>
  <si>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</si>
  <si>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</si>
  <si>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</si>
  <si>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</si>
  <si>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</si>
  <si>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</si>
  <si>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</si>
  <si>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</si>
  <si>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</si>
  <si>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</si>
  <si>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</si>
  <si>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</si>
  <si>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</si>
  <si>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</si>
  <si>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</si>
  <si>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</si>
  <si>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</si>
  <si>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</si>
  <si>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</si>
  <si>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</si>
  <si>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</si>
  <si>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</si>
  <si>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</si>
  <si>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</si>
  <si>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</si>
  <si>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</si>
  <si>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</si>
  <si>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</si>
  <si>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</si>
  <si>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</si>
  <si>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</si>
  <si>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</si>
  <si>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</si>
  <si>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</si>
  <si>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</si>
  <si>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</si>
  <si>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</si>
  <si>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</si>
  <si>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</si>
  <si>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</si>
  <si>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</si>
  <si>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</si>
  <si>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</si>
  <si>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</si>
  <si>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</si>
  <si>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</si>
  <si>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</si>
  <si>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</si>
  <si>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</si>
  <si>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</si>
  <si>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</si>
  <si>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</si>
  <si>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</si>
  <si>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</si>
  <si>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</si>
  <si>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</si>
  <si>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</si>
  <si>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</si>
  <si>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</si>
  <si>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</si>
  <si>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</si>
  <si>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</si>
  <si>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</si>
  <si>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</si>
  <si>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</si>
  <si>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</si>
  <si>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</si>
  <si>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</si>
  <si>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</si>
  <si>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</si>
  <si>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</si>
  <si>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</si>
  <si>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</si>
  <si>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</si>
  <si>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</si>
  <si>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</si>
  <si>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</si>
  <si>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</si>
  <si>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</si>
  <si>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</si>
  <si>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</si>
  <si>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</si>
  <si>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</si>
  <si>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</si>
  <si>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</si>
  <si>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</si>
  <si>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</si>
  <si>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</si>
  <si>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</si>
  <si>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</si>
  <si>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</si>
  <si>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</si>
  <si>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</si>
  <si>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</si>
  <si>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</si>
  <si>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</si>
  <si>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</si>
  <si>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</si>
  <si>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</si>
  <si>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</si>
  <si>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</si>
  <si>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</si>
  <si>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</si>
  <si>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</si>
  <si>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</si>
  <si>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</si>
  <si>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</si>
  <si>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</si>
  <si>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</si>
  <si>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</si>
  <si>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</si>
  <si>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</si>
  <si>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</si>
  <si>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</si>
  <si>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</si>
  <si>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</si>
  <si>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</si>
  <si>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</si>
  <si>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</si>
  <si>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</si>
  <si>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</si>
  <si>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</si>
  <si>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</si>
  <si>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</si>
  <si>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</si>
  <si>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</si>
  <si>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</si>
  <si>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</si>
  <si>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</si>
  <si>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</si>
  <si>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</si>
  <si>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</si>
  <si>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</si>
  <si>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</si>
  <si>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</si>
  <si>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</si>
  <si>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</si>
  <si>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</si>
  <si>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</si>
  <si>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</si>
  <si>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</si>
  <si>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</si>
  <si>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</si>
  <si>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</si>
  <si>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</si>
  <si>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</si>
  <si>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</si>
  <si>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</si>
  <si>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</si>
  <si>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</si>
  <si>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</si>
  <si>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</si>
  <si>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</si>
  <si>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</si>
  <si>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</si>
  <si>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</si>
  <si>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</si>
  <si>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</si>
  <si>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</si>
  <si>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</si>
  <si>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</si>
  <si>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</si>
  <si>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</si>
  <si>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</si>
  <si>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</si>
  <si>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</si>
  <si>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</si>
  <si>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</si>
  <si>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</si>
  <si>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</si>
  <si>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</si>
  <si>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</si>
  <si>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</si>
  <si>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</si>
  <si>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</si>
  <si>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</si>
  <si>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</si>
  <si>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</si>
  <si>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</si>
  <si>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</si>
  <si>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</si>
  <si>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</si>
  <si>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</si>
  <si>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</si>
  <si>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</si>
  <si>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</si>
  <si>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</si>
  <si>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</si>
  <si>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</si>
  <si>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</si>
  <si>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</si>
  <si>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</si>
  <si>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</si>
  <si>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</si>
  <si>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</si>
  <si>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</si>
  <si>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</si>
  <si>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</si>
  <si>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</si>
  <si>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</si>
  <si>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</si>
  <si>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</si>
  <si>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</si>
  <si>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</si>
  <si>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</si>
  <si>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</si>
  <si>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</si>
  <si>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</si>
  <si>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</si>
  <si>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</si>
  <si>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</si>
  <si>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</si>
  <si>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</si>
  <si>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</si>
  <si>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</si>
  <si>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</si>
  <si>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</si>
  <si>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</si>
  <si>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</si>
  <si>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</si>
  <si>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</si>
  <si>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</si>
  <si>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</si>
  <si>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</si>
  <si>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</si>
  <si>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</si>
  <si>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</si>
  <si>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</si>
  <si>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</si>
  <si>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</si>
  <si>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</si>
  <si>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</si>
  <si>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</si>
  <si>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</si>
  <si>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</si>
  <si>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</si>
  <si>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</si>
  <si>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</si>
  <si>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</si>
  <si>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</si>
  <si>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</si>
  <si>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</si>
  <si>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</si>
  <si>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</si>
  <si>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</si>
  <si>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</si>
  <si>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</si>
  <si>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</si>
  <si>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</si>
  <si>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</si>
  <si>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</si>
  <si>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</si>
  <si>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</si>
  <si>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</si>
  <si>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</si>
  <si>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</si>
  <si>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</si>
  <si>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</si>
  <si>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</si>
  <si>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</si>
  <si>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</si>
  <si>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</si>
  <si>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</si>
  <si>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</si>
  <si>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</si>
  <si>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</si>
  <si>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</si>
  <si>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</si>
  <si>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</si>
  <si>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</si>
  <si>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</si>
  <si>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</si>
  <si>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</si>
  <si>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</si>
  <si>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</si>
  <si>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</si>
  <si>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</si>
  <si>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</si>
  <si>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</si>
  <si>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</si>
  <si>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</si>
  <si>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</si>
  <si>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</si>
  <si>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</si>
  <si>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</si>
  <si>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</si>
  <si>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</si>
  <si>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</si>
  <si>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</si>
  <si>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</si>
  <si>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</si>
  <si>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</si>
  <si>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</si>
  <si>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</si>
  <si>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</si>
  <si>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</si>
  <si>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</si>
  <si>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</si>
  <si>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</si>
  <si>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</si>
  <si>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</si>
  <si>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</si>
  <si>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</si>
  <si>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</si>
  <si>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</si>
  <si>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</si>
  <si>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</si>
  <si>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</si>
  <si>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</si>
  <si>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</si>
  <si>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</si>
  <si>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</si>
  <si>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</si>
  <si>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</si>
  <si>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</si>
  <si>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</si>
  <si>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</si>
  <si>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</si>
  <si>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</si>
  <si>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</si>
  <si>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</si>
  <si>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</si>
  <si>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</si>
  <si>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</si>
  <si>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</si>
  <si>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</si>
  <si>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</si>
  <si>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</si>
  <si>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</si>
  <si>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</si>
  <si>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</si>
  <si>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</si>
  <si>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</si>
  <si>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</si>
  <si>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</si>
  <si>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</si>
  <si>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</si>
  <si>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</si>
  <si>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</si>
  <si>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</si>
  <si>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</si>
  <si>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</si>
  <si>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</si>
  <si>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</si>
  <si>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</si>
  <si>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</si>
  <si>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</si>
  <si>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</si>
  <si>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</si>
  <si>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</si>
  <si>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</si>
  <si>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</si>
  <si>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</si>
  <si>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</si>
  <si>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</si>
  <si>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</si>
  <si>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</si>
  <si>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</si>
  <si>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</si>
  <si>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</si>
  <si>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</si>
  <si>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</si>
  <si>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</si>
  <si>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</si>
  <si>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</si>
  <si>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</si>
  <si>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</si>
  <si>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</si>
  <si>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</si>
  <si>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</si>
  <si>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</si>
  <si>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</si>
  <si>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</si>
  <si>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</si>
  <si>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</si>
  <si>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</si>
  <si>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</si>
  <si>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</si>
  <si>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</si>
  <si>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</si>
  <si>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</si>
  <si>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</si>
  <si>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</si>
  <si>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</si>
  <si>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</si>
  <si>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</si>
  <si>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</si>
  <si>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</si>
  <si>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</si>
  <si>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</si>
  <si>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</si>
  <si>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</si>
  <si>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</si>
  <si>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</si>
  <si>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</si>
  <si>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</si>
  <si>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</si>
  <si>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</si>
  <si>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</si>
  <si>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</si>
  <si>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</si>
  <si>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</si>
  <si>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</si>
  <si>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</si>
  <si>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</si>
  <si>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</si>
  <si>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</si>
  <si>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</si>
  <si>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</si>
  <si>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</si>
  <si>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</si>
  <si>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</si>
  <si>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</si>
  <si>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</si>
  <si>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</si>
  <si>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</si>
  <si>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</si>
  <si>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</si>
  <si>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</si>
  <si>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</si>
  <si>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</si>
  <si>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</si>
  <si>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</si>
  <si>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</si>
  <si>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</si>
  <si>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</si>
  <si>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</si>
  <si>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</si>
  <si>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</si>
  <si>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</si>
  <si>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</si>
  <si>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</si>
  <si>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</si>
  <si>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</si>
  <si>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</si>
  <si>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</si>
  <si>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</si>
  <si>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</si>
  <si>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</si>
  <si>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</si>
  <si>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</si>
  <si>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</si>
  <si>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</si>
  <si>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</si>
  <si>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</si>
  <si>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</si>
  <si>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</si>
  <si>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</si>
  <si>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</si>
  <si>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</si>
  <si>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</si>
  <si>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</si>
  <si>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</si>
  <si>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</si>
  <si>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</si>
  <si>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</si>
  <si>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</si>
  <si>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</si>
  <si>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</si>
  <si>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</si>
  <si>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</si>
  <si>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</si>
  <si>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</si>
  <si>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</si>
  <si>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</si>
  <si>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</si>
  <si>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</si>
  <si>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</si>
  <si>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</si>
  <si>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</si>
  <si>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</si>
  <si>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</si>
  <si>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</si>
  <si>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</si>
  <si>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</si>
  <si>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</si>
  <si>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</si>
  <si>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</si>
  <si>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</si>
  <si>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</si>
  <si>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</si>
  <si>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</si>
  <si>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</si>
  <si>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</si>
  <si>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</si>
  <si>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</si>
  <si>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</si>
  <si>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</si>
  <si>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</si>
  <si>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</si>
  <si>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</si>
  <si>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</si>
  <si>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</si>
  <si>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</si>
  <si>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</si>
  <si>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</si>
  <si>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</si>
  <si>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</si>
  <si>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</si>
  <si>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</si>
  <si>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</si>
  <si>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</si>
  <si>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</si>
  <si>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</si>
  <si>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</si>
  <si>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</si>
  <si>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</si>
  <si>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</si>
  <si>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</si>
  <si>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</si>
  <si>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</si>
  <si>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</si>
  <si>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</si>
  <si>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</si>
  <si>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</si>
  <si>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</si>
  <si>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</si>
  <si>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</si>
  <si>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</si>
  <si>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</si>
  <si>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</si>
  <si>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</si>
  <si>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</si>
  <si>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</si>
  <si>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</si>
  <si>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</si>
  <si>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</si>
  <si>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</si>
  <si>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</si>
  <si>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</si>
  <si>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</si>
  <si>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</si>
  <si>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</si>
  <si>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</si>
  <si>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</si>
  <si>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</si>
  <si>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</si>
  <si>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</si>
  <si>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</si>
  <si>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</si>
  <si>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</si>
  <si>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</si>
  <si>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</si>
  <si>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</si>
  <si>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</si>
  <si>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</si>
  <si>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</si>
  <si>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</si>
  <si>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</si>
  <si>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</si>
  <si>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</si>
  <si>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</si>
  <si>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</si>
  <si>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</si>
  <si>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</si>
  <si>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</si>
  <si>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</si>
  <si>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</si>
  <si>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</si>
  <si>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</si>
  <si>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</si>
  <si>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</si>
  <si>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</si>
  <si>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</si>
  <si>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</si>
  <si>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</si>
  <si>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</si>
  <si>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</si>
  <si>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</si>
  <si>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</si>
  <si>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</si>
  <si>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</si>
  <si>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</si>
  <si>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</si>
  <si>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</si>
  <si>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</si>
  <si>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</si>
  <si>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</si>
  <si>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</si>
  <si>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</si>
  <si>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</si>
  <si>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</si>
  <si>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</si>
  <si>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</si>
  <si>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</si>
  <si>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</si>
  <si>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</si>
  <si>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</si>
  <si>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</si>
  <si>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</si>
  <si>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</si>
  <si>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</si>
  <si>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</si>
  <si>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</si>
  <si>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</si>
  <si>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</si>
  <si>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</si>
  <si>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</si>
  <si>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</si>
  <si>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</si>
  <si>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</si>
  <si>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</si>
  <si>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</si>
  <si>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</si>
  <si>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</si>
  <si>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</si>
  <si>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</si>
  <si>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</si>
  <si>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</si>
  <si>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</si>
  <si>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</si>
  <si>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</si>
  <si>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</si>
  <si>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</si>
  <si>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</si>
  <si>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</si>
  <si>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</si>
  <si>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</si>
  <si>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</si>
  <si>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</si>
  <si>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</si>
  <si>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</si>
  <si>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</si>
  <si>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</si>
  <si>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</si>
  <si>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</si>
  <si>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</si>
  <si>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</si>
  <si>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</si>
  <si>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</si>
  <si>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</si>
  <si>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</si>
  <si>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</si>
  <si>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</si>
  <si>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</si>
  <si>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</si>
  <si>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</si>
  <si>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</si>
  <si>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</si>
  <si>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</si>
  <si>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</si>
  <si>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</si>
  <si>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</si>
  <si>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</si>
  <si>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</si>
  <si>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</si>
  <si>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</si>
  <si>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</si>
  <si>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</si>
  <si>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</si>
  <si>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</si>
  <si>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</si>
  <si>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</si>
  <si>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</si>
  <si>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</si>
  <si>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</si>
  <si>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</si>
  <si>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</si>
  <si>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</si>
  <si>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</si>
  <si>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</si>
  <si>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</si>
  <si>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</si>
  <si>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</si>
  <si>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</si>
  <si>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</si>
  <si>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</si>
  <si>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</si>
  <si>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</si>
  <si>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</si>
  <si>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</si>
  <si>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</si>
  <si>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</si>
  <si>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</si>
  <si>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</si>
  <si>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</si>
  <si>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</si>
  <si>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</si>
  <si>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</si>
  <si>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</si>
  <si>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</si>
  <si>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</si>
  <si>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</si>
  <si>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</si>
  <si>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</si>
  <si>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</si>
  <si>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</si>
  <si>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</si>
  <si>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</si>
  <si>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</si>
  <si>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</si>
  <si>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</si>
  <si>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</si>
  <si>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</si>
  <si>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</si>
  <si>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</si>
  <si>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</si>
  <si>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</si>
  <si>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</si>
  <si>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</si>
  <si>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</si>
  <si>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</si>
  <si>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</si>
  <si>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</si>
  <si>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</si>
  <si>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</si>
  <si>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</si>
  <si>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</si>
  <si>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</si>
  <si>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</si>
  <si>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</si>
  <si>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</si>
  <si>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</si>
  <si>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</si>
  <si>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</si>
  <si>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</si>
  <si>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</si>
  <si>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</si>
  <si>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</si>
  <si>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</si>
  <si>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</si>
  <si>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</si>
  <si>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</si>
  <si>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</si>
  <si>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</si>
  <si>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</si>
  <si>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</si>
  <si>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</si>
  <si>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</si>
  <si>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</si>
  <si>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</si>
  <si>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</si>
  <si>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</si>
  <si>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</si>
  <si>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</si>
  <si>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</si>
  <si>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</si>
  <si>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</si>
  <si>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</si>
  <si>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</si>
  <si>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</si>
  <si>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</si>
  <si>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</si>
  <si>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</si>
  <si>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</si>
  <si>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</si>
  <si>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</si>
  <si>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</si>
  <si>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</si>
  <si>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</si>
  <si>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</si>
  <si>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</si>
  <si>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</si>
  <si>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</si>
  <si>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</si>
  <si>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</si>
  <si>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</si>
  <si>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</si>
  <si>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</si>
  <si>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</si>
  <si>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</si>
  <si>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</si>
  <si>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</si>
  <si>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</si>
  <si>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</si>
  <si>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</si>
  <si>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</si>
  <si>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</si>
  <si>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</si>
  <si>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</si>
  <si>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</si>
  <si>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</si>
  <si>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</si>
  <si>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</si>
  <si>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</si>
  <si>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</si>
  <si>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</si>
  <si>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</si>
  <si>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</si>
  <si>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</si>
  <si>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</si>
  <si>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</si>
  <si>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</si>
  <si>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</si>
  <si>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</si>
  <si>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</si>
  <si>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</si>
  <si>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</si>
  <si>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</si>
  <si>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</si>
  <si>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</si>
  <si>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</si>
  <si>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</si>
  <si>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</si>
  <si>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</si>
  <si>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</si>
  <si>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</si>
  <si>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</si>
  <si>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</si>
  <si>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</si>
  <si>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</si>
  <si>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</si>
  <si>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</si>
  <si>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</si>
  <si>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</si>
  <si>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</si>
  <si>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</si>
  <si>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</si>
  <si>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</si>
  <si>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</si>
  <si>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</si>
  <si>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</si>
  <si>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</si>
  <si>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</si>
  <si>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</si>
  <si>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</si>
  <si>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</si>
  <si>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</si>
  <si>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</si>
  <si>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</si>
  <si>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</si>
  <si>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</si>
  <si>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</si>
  <si>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</si>
  <si>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</si>
  <si>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</si>
  <si>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</si>
  <si>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</si>
  <si>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</si>
  <si>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</si>
  <si>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</si>
  <si>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</si>
  <si>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</si>
  <si>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</si>
  <si>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</si>
  <si>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</si>
  <si>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</si>
  <si>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</si>
  <si>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</si>
  <si>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</si>
  <si>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</si>
  <si>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</si>
  <si>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</si>
  <si>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</si>
  <si>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</si>
  <si>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</si>
  <si>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</si>
  <si>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</si>
  <si>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</si>
  <si>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</si>
  <si>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</si>
  <si>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</si>
  <si>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</si>
  <si>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</si>
  <si>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</si>
  <si>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</si>
  <si>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</si>
  <si>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</si>
  <si>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</si>
  <si>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</si>
  <si>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</si>
  <si>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</si>
  <si>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</si>
  <si>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</si>
  <si>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</si>
  <si>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</si>
  <si>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</si>
  <si>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</si>
  <si>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</si>
  <si>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</si>
  <si>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</si>
  <si>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</si>
  <si>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</si>
  <si>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</si>
  <si>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</si>
  <si>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</si>
  <si>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</si>
  <si>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</si>
  <si>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</si>
  <si>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</si>
  <si>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</si>
  <si>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</si>
  <si>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</si>
  <si>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</si>
  <si>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</si>
  <si>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</si>
  <si>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</si>
  <si>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</si>
  <si>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</si>
  <si>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</si>
  <si>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</si>
  <si>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</si>
  <si>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</si>
  <si>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</si>
  <si>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</si>
  <si>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</si>
  <si>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</si>
  <si>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</si>
  <si>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</si>
  <si>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</si>
  <si>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</si>
  <si>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</si>
  <si>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</si>
  <si>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</si>
  <si>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</si>
  <si>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</si>
  <si>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</si>
  <si>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</si>
  <si>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</si>
  <si>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</si>
  <si>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</si>
  <si>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</si>
  <si>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</si>
  <si>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</si>
  <si>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</si>
  <si>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</si>
  <si>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</si>
  <si>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</si>
  <si>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</si>
  <si>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</si>
  <si>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</si>
  <si>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</si>
  <si>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</si>
  <si>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</si>
  <si>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</si>
  <si>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</si>
  <si>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</si>
  <si>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</si>
  <si>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</si>
  <si>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</si>
  <si>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</si>
  <si>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</si>
  <si>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</si>
  <si>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</si>
  <si>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</si>
  <si>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</si>
  <si>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</si>
  <si>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</si>
  <si>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</si>
  <si>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</si>
  <si>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</si>
  <si>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</si>
  <si>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</si>
  <si>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</si>
  <si>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</si>
  <si>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</si>
  <si>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</si>
  <si>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</si>
  <si>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</si>
  <si>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</si>
  <si>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</si>
  <si>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</si>
  <si>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</si>
  <si>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</si>
  <si>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</si>
  <si>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</si>
  <si>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</si>
  <si>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</si>
  <si>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</si>
  <si>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</si>
  <si>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</si>
  <si>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</si>
  <si>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</si>
  <si>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</si>
  <si>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</si>
  <si>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</si>
  <si>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</si>
  <si>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</si>
  <si>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</si>
  <si>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</si>
  <si>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</si>
  <si>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</si>
  <si>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</si>
  <si>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</si>
  <si>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</si>
  <si>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</si>
  <si>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</si>
  <si>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</si>
  <si>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</si>
  <si>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</si>
  <si>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</si>
  <si>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</si>
  <si>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</si>
  <si>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</si>
  <si>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</si>
  <si>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</si>
  <si>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</si>
  <si>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</si>
  <si>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</si>
  <si>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</si>
  <si>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</si>
  <si>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</si>
  <si>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</si>
  <si>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</si>
  <si>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</si>
  <si>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</si>
  <si>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</si>
  <si>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</si>
  <si>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</si>
  <si>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</si>
  <si>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</si>
  <si>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</si>
  <si>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</si>
  <si>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</si>
  <si>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</si>
  <si>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</si>
  <si>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</si>
  <si>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</si>
  <si>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</si>
  <si>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</si>
  <si>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</si>
  <si>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</si>
  <si>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</si>
  <si>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</si>
  <si>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</si>
  <si>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</si>
  <si>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</si>
  <si>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</si>
  <si>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</si>
  <si>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</si>
  <si>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</si>
  <si>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</si>
  <si>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</si>
  <si>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</si>
  <si>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</si>
  <si>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</si>
  <si>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</si>
  <si>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</si>
  <si>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</si>
  <si>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</si>
  <si>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</si>
  <si>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</si>
  <si>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</si>
  <si>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</si>
  <si>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</si>
  <si>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</si>
  <si>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</si>
  <si>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</si>
  <si>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</si>
  <si>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</si>
  <si>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</si>
  <si>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</si>
  <si>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</si>
  <si>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</si>
  <si>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</si>
  <si>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</si>
  <si>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</si>
  <si>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</si>
  <si>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</si>
  <si>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</si>
  <si>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</si>
  <si>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</si>
  <si>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</si>
  <si>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</si>
  <si>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</si>
  <si>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</si>
  <si>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</si>
  <si>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</si>
  <si>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</si>
  <si>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</si>
  <si>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</si>
  <si>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</si>
  <si>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</si>
  <si>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</si>
  <si>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</si>
  <si>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</si>
  <si>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</si>
  <si>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</si>
  <si>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</si>
  <si>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</si>
  <si>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</si>
  <si>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</si>
  <si>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</si>
  <si>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</si>
  <si>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</si>
  <si>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</si>
  <si>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</si>
  <si>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</si>
  <si>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</si>
  <si>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</si>
  <si>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</si>
  <si>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</si>
  <si>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</si>
  <si>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</si>
  <si>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</si>
  <si>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</si>
  <si>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</si>
  <si>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</si>
  <si>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</si>
  <si>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</si>
  <si>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</si>
  <si>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</si>
  <si>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</si>
  <si>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</si>
  <si>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</si>
  <si>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</si>
  <si>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</si>
  <si>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</si>
  <si>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</si>
  <si>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</si>
  <si>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</si>
  <si>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</si>
  <si>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</si>
  <si>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</si>
  <si>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</si>
  <si>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</si>
  <si>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</si>
  <si>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</si>
  <si>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</si>
  <si>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</si>
  <si>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</si>
  <si>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</si>
  <si>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</si>
  <si>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</si>
  <si>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</si>
  <si>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</si>
  <si>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</si>
  <si>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</si>
  <si>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</si>
  <si>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</si>
  <si>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</si>
  <si>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</si>
  <si>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</si>
  <si>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</si>
  <si>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</si>
  <si>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</si>
  <si>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</si>
  <si>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</si>
  <si>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</si>
  <si>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</si>
  <si>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</si>
  <si>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</si>
  <si>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</si>
  <si>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</si>
  <si>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</si>
  <si>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</si>
  <si>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</si>
  <si>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</si>
  <si>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</si>
  <si>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</si>
  <si>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</si>
  <si>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</si>
  <si>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</si>
  <si>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</si>
  <si>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</si>
  <si>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</si>
  <si>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</si>
  <si>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</si>
  <si>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</si>
  <si>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</si>
  <si>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</si>
  <si>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</si>
  <si>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</si>
  <si>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</si>
  <si>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</si>
  <si>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</si>
  <si>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</si>
  <si>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</si>
  <si>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</si>
  <si>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</si>
  <si>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</si>
  <si>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</si>
  <si>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</si>
  <si>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</si>
  <si>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</si>
  <si>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</si>
  <si>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</si>
  <si>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</si>
  <si>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</si>
  <si>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</si>
  <si>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</si>
  <si>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</si>
  <si>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</si>
  <si>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</si>
  <si>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</si>
  <si>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</si>
  <si>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</si>
  <si>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</si>
  <si>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</si>
  <si>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</si>
  <si>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</si>
  <si>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</si>
  <si>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</si>
  <si>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</si>
  <si>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</si>
  <si>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</si>
  <si>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</si>
  <si>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</si>
  <si>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</si>
  <si>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</si>
  <si>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</si>
  <si>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</si>
  <si>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</si>
  <si>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</si>
  <si>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</si>
  <si>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</si>
  <si>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</si>
  <si>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</si>
  <si>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</si>
  <si>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</si>
  <si>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</si>
  <si>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</si>
  <si>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</si>
  <si>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</si>
  <si>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</si>
  <si>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</si>
  <si>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</si>
  <si>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</si>
  <si>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</si>
  <si>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</si>
  <si>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</si>
  <si>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</si>
  <si>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</si>
  <si>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</si>
  <si>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</si>
  <si>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</si>
  <si>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</si>
  <si>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</si>
  <si>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</si>
  <si>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</si>
  <si>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</si>
  <si>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</si>
  <si>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</si>
  <si>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</si>
  <si>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</si>
  <si>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</si>
  <si>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</si>
  <si>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</si>
  <si>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</si>
  <si>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</si>
  <si>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</si>
  <si>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</si>
  <si>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</si>
  <si>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</si>
  <si>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</si>
  <si>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</si>
  <si>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</si>
  <si>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</si>
  <si>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</si>
  <si>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</si>
  <si>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</si>
  <si>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</si>
  <si>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</si>
  <si>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</si>
  <si>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</si>
  <si>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</si>
  <si>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</si>
  <si>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</si>
  <si>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</si>
  <si>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</si>
  <si>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</si>
  <si>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</si>
  <si>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</si>
  <si>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</si>
  <si>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</si>
  <si>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</si>
  <si>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</si>
  <si>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</si>
  <si>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</si>
  <si>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</si>
  <si>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</si>
  <si>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</si>
  <si>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</si>
  <si>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</si>
  <si>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</si>
  <si>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</si>
  <si>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</si>
  <si>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</si>
  <si>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</si>
  <si>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</si>
  <si>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</si>
  <si>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</si>
  <si>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</si>
  <si>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</si>
  <si>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</si>
  <si>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</si>
  <si>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</si>
  <si>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</si>
  <si>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</si>
  <si>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</si>
  <si>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</si>
  <si>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</si>
  <si>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</si>
  <si>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</si>
  <si>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</si>
  <si>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</si>
  <si>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</si>
  <si>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</si>
  <si>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</si>
  <si>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</si>
  <si>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</si>
  <si>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</si>
  <si>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</si>
  <si>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</si>
  <si>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</si>
  <si>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</si>
  <si>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</si>
  <si>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</si>
  <si>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</si>
  <si>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</si>
  <si>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</si>
  <si>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</si>
  <si>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</si>
  <si>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</si>
  <si>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</si>
  <si>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</si>
  <si>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</si>
  <si>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</si>
  <si>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</si>
  <si>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</si>
  <si>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</si>
  <si>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</si>
  <si>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</si>
  <si>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</si>
  <si>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</si>
  <si>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</si>
  <si>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</si>
  <si>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</si>
  <si>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</si>
  <si>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</si>
  <si>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</si>
  <si>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</si>
  <si>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</si>
  <si>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</si>
  <si>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</si>
  <si>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</si>
  <si>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</si>
  <si>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</si>
  <si>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</si>
  <si>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</si>
  <si>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</si>
  <si>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</si>
  <si>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</si>
  <si>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</si>
  <si>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</si>
  <si>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</si>
  <si>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</si>
  <si>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</si>
  <si>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</si>
  <si>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</si>
  <si>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</si>
  <si>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</si>
  <si>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</si>
  <si>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</si>
  <si>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</si>
  <si>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</si>
  <si>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</si>
  <si>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</si>
  <si>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</si>
  <si>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</si>
  <si>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</si>
  <si>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</si>
  <si>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</si>
  <si>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</si>
  <si>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</si>
  <si>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</si>
  <si>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</si>
  <si>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</si>
  <si>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</si>
  <si>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</si>
  <si>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</si>
  <si>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</si>
  <si>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</si>
  <si>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</si>
  <si>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</si>
  <si>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</si>
  <si>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</si>
  <si>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</si>
  <si>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</si>
  <si>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</si>
  <si>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</si>
  <si>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</si>
  <si>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</si>
  <si>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</si>
  <si>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</si>
  <si>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</si>
  <si>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</si>
  <si>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</si>
  <si>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</si>
  <si>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</si>
  <si>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</si>
  <si>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</si>
  <si>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</si>
  <si>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</si>
  <si>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</si>
  <si>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</si>
  <si>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</si>
  <si>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</si>
  <si>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</si>
  <si>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</si>
  <si>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</si>
  <si>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</si>
  <si>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</si>
  <si>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</si>
  <si>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</si>
  <si>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</si>
  <si>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</si>
  <si>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</si>
  <si>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</si>
  <si>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</si>
  <si>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</si>
  <si>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</si>
  <si>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</si>
  <si>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</si>
  <si>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</si>
  <si>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</si>
  <si>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</si>
  <si>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</si>
  <si>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</si>
  <si>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</si>
  <si>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</si>
  <si>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</si>
  <si>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</si>
  <si>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</si>
  <si>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</si>
  <si>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</si>
  <si>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</si>
  <si>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</si>
  <si>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</si>
  <si>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</si>
  <si>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</si>
  <si>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</si>
  <si>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</si>
  <si>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</si>
  <si>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</si>
  <si>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</si>
  <si>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</si>
  <si>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</si>
  <si>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</si>
  <si>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</si>
  <si>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</si>
  <si>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</si>
  <si>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</si>
  <si>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</si>
  <si>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</si>
  <si>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</si>
  <si>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</si>
  <si>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</si>
  <si>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</si>
  <si>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</si>
  <si>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</si>
  <si>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</si>
  <si>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</si>
  <si>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</si>
  <si>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</si>
  <si>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</si>
  <si>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</si>
  <si>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</si>
  <si>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</si>
  <si>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</si>
  <si>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</si>
  <si>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</si>
  <si>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</si>
  <si>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</si>
  <si>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</si>
  <si>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</si>
  <si>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</si>
  <si>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</si>
  <si>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</si>
  <si>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</si>
  <si>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</si>
  <si>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</si>
  <si>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</si>
  <si>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</si>
  <si>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</si>
  <si>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</si>
  <si>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</si>
  <si>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</si>
  <si>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</si>
  <si>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</si>
  <si>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</si>
  <si>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</si>
  <si>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</si>
  <si>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</si>
  <si>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</si>
  <si>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</si>
  <si>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</si>
  <si>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</si>
  <si>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</si>
  <si>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</si>
  <si>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</si>
  <si>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</si>
  <si>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</si>
  <si>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</si>
  <si>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</si>
  <si>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</si>
  <si>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</si>
  <si>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</si>
  <si>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</si>
  <si>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</si>
  <si>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</si>
  <si>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</si>
  <si>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</si>
  <si>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</si>
  <si>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</si>
  <si>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</si>
  <si>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</si>
  <si>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</si>
  <si>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</si>
  <si>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</si>
  <si>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</si>
  <si>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</si>
  <si>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</si>
  <si>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</si>
  <si>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</si>
  <si>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</si>
  <si>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</si>
  <si>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</si>
  <si>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</si>
  <si>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</si>
  <si>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</si>
  <si>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</si>
  <si>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</si>
  <si>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</si>
  <si>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</si>
  <si>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</si>
  <si>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</si>
  <si>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</si>
  <si>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</si>
  <si>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</si>
  <si>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</si>
  <si>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</si>
  <si>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</si>
  <si>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</si>
  <si>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</si>
  <si>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</si>
  <si>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</si>
  <si>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</si>
  <si>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</si>
  <si>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</si>
  <si>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</si>
  <si>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</si>
  <si>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</si>
  <si>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</si>
  <si>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</si>
  <si>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</si>
  <si>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</si>
  <si>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</si>
  <si>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</si>
  <si>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</si>
  <si>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</si>
  <si>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</si>
  <si>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</si>
  <si>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</si>
  <si>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</si>
  <si>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</si>
  <si>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</si>
  <si>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</si>
  <si>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</si>
  <si>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</si>
  <si>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</si>
  <si>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</si>
  <si>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</si>
  <si>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</si>
  <si>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</si>
  <si>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</si>
  <si>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</si>
  <si>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</si>
  <si>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</si>
  <si>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</si>
  <si>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</si>
  <si>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</si>
  <si>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</si>
  <si>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</si>
  <si>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</si>
  <si>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</si>
  <si>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</si>
  <si>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</si>
  <si>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</si>
  <si>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</si>
  <si>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</si>
  <si>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</si>
  <si>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</si>
  <si>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</si>
  <si>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</si>
  <si>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</si>
  <si>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</si>
  <si>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</si>
  <si>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</si>
  <si>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</si>
  <si>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</si>
  <si>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</si>
  <si>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</si>
  <si>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</si>
  <si>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</si>
  <si>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</si>
  <si>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</si>
  <si>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</si>
  <si>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</si>
  <si>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</si>
  <si>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</si>
  <si>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</si>
  <si>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</si>
  <si>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</si>
  <si>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</si>
  <si>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</si>
  <si>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</si>
  <si>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</si>
  <si>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</si>
  <si>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</si>
  <si>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</si>
  <si>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</si>
  <si>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</si>
  <si>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</si>
  <si>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</si>
  <si>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</si>
  <si>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</si>
  <si>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</si>
  <si>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</si>
  <si>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</si>
  <si>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</si>
  <si>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</si>
  <si>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</si>
  <si>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</si>
  <si>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</si>
  <si>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</si>
  <si>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</si>
  <si>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</si>
  <si>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</si>
  <si>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</si>
  <si>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</si>
  <si>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</si>
  <si>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</si>
  <si>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</si>
  <si>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</si>
  <si>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</si>
  <si>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</si>
  <si>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</si>
  <si>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</si>
  <si>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</si>
  <si>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</si>
  <si>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</si>
  <si>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</si>
  <si>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</si>
  <si>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</si>
  <si>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</si>
  <si>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</si>
  <si>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</si>
  <si>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</si>
  <si>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</si>
  <si>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</si>
  <si>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</si>
  <si>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</si>
  <si>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</si>
  <si>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</si>
  <si>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</si>
  <si>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</si>
  <si>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</si>
  <si>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</si>
  <si>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</si>
  <si>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</si>
  <si>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</si>
  <si>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</si>
  <si>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</si>
  <si>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</si>
  <si>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</si>
  <si>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</si>
  <si>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</si>
  <si>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</si>
  <si>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</si>
  <si>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</si>
  <si>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</si>
  <si>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</si>
  <si>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</si>
  <si>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</si>
  <si>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</si>
  <si>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</si>
  <si>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</si>
  <si>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</si>
  <si>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</si>
  <si>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</si>
  <si>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</si>
  <si>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</si>
  <si>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</si>
  <si>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</si>
  <si>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</si>
  <si>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</si>
  <si>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</si>
  <si>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</si>
  <si>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</si>
  <si>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</si>
  <si>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</si>
  <si>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</si>
  <si>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</si>
  <si>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</si>
  <si>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</si>
  <si>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</si>
  <si>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</si>
  <si>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</si>
  <si>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</si>
  <si>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</si>
  <si>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</si>
  <si>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</si>
  <si>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</si>
  <si>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</si>
  <si>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</si>
  <si>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</si>
  <si>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</si>
  <si>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</si>
  <si>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</si>
  <si>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</si>
  <si>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</si>
  <si>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</si>
  <si>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</si>
  <si>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</si>
  <si>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</si>
  <si>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</si>
  <si>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</si>
  <si>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</si>
  <si>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</si>
  <si>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</si>
  <si>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</si>
  <si>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</si>
  <si>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</si>
  <si>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</si>
  <si>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</si>
  <si>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</si>
  <si>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</si>
  <si>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</si>
  <si>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</si>
  <si>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</si>
  <si>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</si>
  <si>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</si>
  <si>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</si>
  <si>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</si>
  <si>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</si>
  <si>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</si>
  <si>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</si>
  <si>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</si>
  <si>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</si>
  <si>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</si>
  <si>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</si>
  <si>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</si>
  <si>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</si>
  <si>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</si>
  <si>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</si>
  <si>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</si>
  <si>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</si>
  <si>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</si>
  <si>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</si>
  <si>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</si>
  <si>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</si>
  <si>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</si>
  <si>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</si>
  <si>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</si>
  <si>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</si>
  <si>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</si>
  <si>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</si>
  <si>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</si>
  <si>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</si>
  <si>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</si>
  <si>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</si>
  <si>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</si>
  <si>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</si>
  <si>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</si>
  <si>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</si>
  <si>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</si>
  <si>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</si>
  <si>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</si>
  <si>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</si>
  <si>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</si>
  <si>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</si>
  <si>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</si>
  <si>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</si>
  <si>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</si>
  <si>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</si>
  <si>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</si>
  <si>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</si>
  <si>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</si>
  <si>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</si>
  <si>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</si>
  <si>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</si>
  <si>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</si>
  <si>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</si>
  <si>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</si>
  <si>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</si>
  <si>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</si>
  <si>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</si>
  <si>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</si>
  <si>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</si>
  <si>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</si>
  <si>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</si>
  <si>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</si>
  <si>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</si>
  <si>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</si>
  <si>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</si>
  <si>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</si>
  <si>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</si>
  <si>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</si>
  <si>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</si>
  <si>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</si>
  <si>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</si>
  <si>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</si>
  <si>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</si>
  <si>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</si>
  <si>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</si>
  <si>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</si>
  <si>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</si>
  <si>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</si>
  <si>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</si>
  <si>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</si>
  <si>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</si>
  <si>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</si>
  <si>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</si>
  <si>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</si>
  <si>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</si>
  <si>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</si>
  <si>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</si>
  <si>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</si>
  <si>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</si>
  <si>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</si>
  <si>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</si>
  <si>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</si>
  <si>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</si>
  <si>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</si>
  <si>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</si>
  <si>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</si>
  <si>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</si>
  <si>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</si>
  <si>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</si>
  <si>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</si>
  <si>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</si>
  <si>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</si>
  <si>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</si>
  <si>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</si>
  <si>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</si>
  <si>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</si>
  <si>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</si>
  <si>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</si>
  <si>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</si>
  <si>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</si>
  <si>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</si>
  <si>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</si>
  <si>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</si>
  <si>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</si>
  <si>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</si>
  <si>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</si>
  <si>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</si>
  <si>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</si>
  <si>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</si>
  <si>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</si>
  <si>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</si>
  <si>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</si>
  <si>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</si>
  <si>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</si>
  <si>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</si>
  <si>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</si>
  <si>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</si>
  <si>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</si>
  <si>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</si>
  <si>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</si>
  <si>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</si>
  <si>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</si>
  <si>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</si>
  <si>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</si>
  <si>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</si>
  <si>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</si>
  <si>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</si>
  <si>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</si>
  <si>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</si>
  <si>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</si>
  <si>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</si>
  <si>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</si>
  <si>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</si>
  <si>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</si>
  <si>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</si>
  <si>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</si>
  <si>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</si>
  <si>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</si>
  <si>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</si>
  <si>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</si>
  <si>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</si>
  <si>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</si>
  <si>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</si>
  <si>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</si>
  <si>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</si>
  <si>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</si>
  <si>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</si>
  <si>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</si>
  <si>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</si>
  <si>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</si>
  <si>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</si>
  <si>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</si>
  <si>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</si>
  <si>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</si>
  <si>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</si>
  <si>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</si>
  <si>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</si>
  <si>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</si>
  <si>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</si>
  <si>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</si>
  <si>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</si>
  <si>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</si>
  <si>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</si>
  <si>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</si>
  <si>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</si>
  <si>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</si>
  <si>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</si>
  <si>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</si>
  <si>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</si>
  <si>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</si>
  <si>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</si>
  <si>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</si>
  <si>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</si>
  <si>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</si>
  <si>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</si>
  <si>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</si>
  <si>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</si>
  <si>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</si>
  <si>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</si>
  <si>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</si>
  <si>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</si>
  <si>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</si>
  <si>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</si>
  <si>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</si>
  <si>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</si>
  <si>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</si>
  <si>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</si>
  <si>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</si>
  <si>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</si>
  <si>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</si>
  <si>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</si>
  <si>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</si>
  <si>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</si>
  <si>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</si>
  <si>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</si>
  <si>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</si>
  <si>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</si>
  <si>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</si>
  <si>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</si>
  <si>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</si>
  <si>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</si>
  <si>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</si>
  <si>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</si>
  <si>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</si>
  <si>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</si>
  <si>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</si>
  <si>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</si>
  <si>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</si>
  <si>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</si>
  <si>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</si>
  <si>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</si>
  <si>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</si>
  <si>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</si>
  <si>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</si>
  <si>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</si>
  <si>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</si>
  <si>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</si>
  <si>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</si>
  <si>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</si>
  <si>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</si>
  <si>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</si>
  <si>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</si>
  <si>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</si>
  <si>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</si>
  <si>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</si>
  <si>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</si>
  <si>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</si>
  <si>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</si>
  <si>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</si>
  <si>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</si>
  <si>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</si>
  <si>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</si>
  <si>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</si>
  <si>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</si>
  <si>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</si>
  <si>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</si>
  <si>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</si>
  <si>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</si>
  <si>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</si>
  <si>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</si>
  <si>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</si>
  <si>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</si>
  <si>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</si>
  <si>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</si>
  <si>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</si>
  <si>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</si>
  <si>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</si>
  <si>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</si>
  <si>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</si>
  <si>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</si>
  <si>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</si>
  <si>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</si>
  <si>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</si>
  <si>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</si>
  <si>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</si>
  <si>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</si>
  <si>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</si>
  <si>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</si>
  <si>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</si>
  <si>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</si>
  <si>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</si>
  <si>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</si>
  <si>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</si>
  <si>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</si>
  <si>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</si>
  <si>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</si>
  <si>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</si>
  <si>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</si>
  <si>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</si>
  <si>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</si>
  <si>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</si>
  <si>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</si>
  <si>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</si>
  <si>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</si>
  <si>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</si>
  <si>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</si>
  <si>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</si>
  <si>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</si>
  <si>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</si>
  <si>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</si>
  <si>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</si>
  <si>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</si>
  <si>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</si>
  <si>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</si>
  <si>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</si>
  <si>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</si>
  <si>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</si>
  <si>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</si>
  <si>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</si>
  <si>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</si>
  <si>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</si>
  <si>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</si>
  <si>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</si>
  <si>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</si>
  <si>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</si>
  <si>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</si>
  <si>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</si>
  <si>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</si>
  <si>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</si>
  <si>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</si>
  <si>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</si>
  <si>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</si>
  <si>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</si>
  <si>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</si>
  <si>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</si>
  <si>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</si>
  <si>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</si>
  <si>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</si>
  <si>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</si>
  <si>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</si>
  <si>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</si>
  <si>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</si>
  <si>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</si>
  <si>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</si>
  <si>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</si>
  <si>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</si>
  <si>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</si>
  <si>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</si>
  <si>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</si>
  <si>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</si>
  <si>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</si>
  <si>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</si>
  <si>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</si>
  <si>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</si>
  <si>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</si>
  <si>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</si>
  <si>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</si>
  <si>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</si>
  <si>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</si>
  <si>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</si>
  <si>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</si>
  <si>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</si>
  <si>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</si>
  <si>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</si>
  <si>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</si>
  <si>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</si>
  <si>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</si>
  <si>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</si>
  <si>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</si>
  <si>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</si>
  <si>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</si>
  <si>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</si>
  <si>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</si>
  <si>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</si>
  <si>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</si>
  <si>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</si>
  <si>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</si>
  <si>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</si>
  <si>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</si>
  <si>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</si>
  <si>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</si>
  <si>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</si>
  <si>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</si>
  <si>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</si>
  <si>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</si>
  <si>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</si>
  <si>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</si>
  <si>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</si>
  <si>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</si>
  <si>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</si>
  <si>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</si>
  <si>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</si>
  <si>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</si>
  <si>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</si>
  <si>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</si>
  <si>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</si>
  <si>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</si>
  <si>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</si>
  <si>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</si>
  <si>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</si>
  <si>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</si>
  <si>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</si>
  <si>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</si>
  <si>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</si>
  <si>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</si>
  <si>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</si>
  <si>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</si>
  <si>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</si>
  <si>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</si>
  <si>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</si>
  <si>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</si>
  <si>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</si>
  <si>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</si>
  <si>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</si>
  <si>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</si>
  <si>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</si>
  <si>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</si>
  <si>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</si>
  <si>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</si>
  <si>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</si>
  <si>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</si>
  <si>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</si>
  <si>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</si>
  <si>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</si>
  <si>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</si>
  <si>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</si>
  <si>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</si>
  <si>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</si>
  <si>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</si>
  <si>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</si>
  <si>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</si>
  <si>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</si>
  <si>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</si>
  <si>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</si>
  <si>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</si>
  <si>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</si>
  <si>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</si>
  <si>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</si>
  <si>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</si>
  <si>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</si>
  <si>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</si>
  <si>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</si>
  <si>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</si>
  <si>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</si>
  <si>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</si>
  <si>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</si>
  <si>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</si>
  <si>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</si>
  <si>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</si>
  <si>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</si>
  <si>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</si>
  <si>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</si>
  <si>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</si>
  <si>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</si>
  <si>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</si>
  <si>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</si>
  <si>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</si>
  <si>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</si>
  <si>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</si>
  <si>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</si>
  <si>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</si>
  <si>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</si>
  <si>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</si>
  <si>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</si>
  <si>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</si>
  <si>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</si>
  <si>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</si>
  <si>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</si>
  <si>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</si>
  <si>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</si>
  <si>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</si>
  <si>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</si>
  <si>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</si>
  <si>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</si>
  <si>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</si>
  <si>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</si>
  <si>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</si>
  <si>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</si>
  <si>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</si>
  <si>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</si>
  <si>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</si>
  <si>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</si>
  <si>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</si>
  <si>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</si>
  <si>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</si>
  <si>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</si>
  <si>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</si>
  <si>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</si>
  <si>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</si>
  <si>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</si>
  <si>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</si>
  <si>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</si>
  <si>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</si>
  <si>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</si>
  <si>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</si>
  <si>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</si>
  <si>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</si>
  <si>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</si>
  <si>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</si>
  <si>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</si>
  <si>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</si>
  <si>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</si>
  <si>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</si>
  <si>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</si>
  <si>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</si>
  <si>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</si>
  <si>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</si>
  <si>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</si>
  <si>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</si>
  <si>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</si>
  <si>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</si>
  <si>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</si>
  <si>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</si>
  <si>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</si>
  <si>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</si>
  <si>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</si>
  <si>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</si>
  <si>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</si>
  <si>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</si>
  <si>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</si>
  <si>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</si>
  <si>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</si>
  <si>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</si>
  <si>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</si>
  <si>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</si>
  <si>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</si>
  <si>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</si>
  <si>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</si>
  <si>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</si>
  <si>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</si>
  <si>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</si>
  <si>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</si>
  <si>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</si>
  <si>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</si>
  <si>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</si>
  <si>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</si>
  <si>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</si>
  <si>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</si>
  <si>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</si>
  <si>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</si>
  <si>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</si>
  <si>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</si>
  <si>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</si>
  <si>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</si>
  <si>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</si>
  <si>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</si>
  <si>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</si>
  <si>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</si>
  <si>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</si>
  <si>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</si>
  <si>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</si>
  <si>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</si>
  <si>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</si>
  <si>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</si>
  <si>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</si>
  <si>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</si>
  <si>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</si>
  <si>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</si>
  <si>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</si>
  <si>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</si>
  <si>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</si>
  <si>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</si>
  <si>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</si>
  <si>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</si>
  <si>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</si>
  <si>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</si>
  <si>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</si>
  <si>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</si>
  <si>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</si>
  <si>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</si>
  <si>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</si>
  <si>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</si>
  <si>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</si>
  <si>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</si>
  <si>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</si>
  <si>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</si>
  <si>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</si>
  <si>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</si>
  <si>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</si>
  <si>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</si>
  <si>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</si>
  <si>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</si>
  <si>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</si>
  <si>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</si>
  <si>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</si>
  <si>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</si>
  <si>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</si>
  <si>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</si>
  <si>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</si>
  <si>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</si>
  <si>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</si>
  <si>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</si>
  <si>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</si>
  <si>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</si>
  <si>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</si>
  <si>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</si>
  <si>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</si>
  <si>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</si>
  <si>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</si>
  <si>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</si>
  <si>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</si>
  <si>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</si>
  <si>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</si>
  <si>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</si>
  <si>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</si>
  <si>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</si>
  <si>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</si>
  <si>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</si>
  <si>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</si>
  <si>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</si>
  <si>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</si>
  <si>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</si>
  <si>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</si>
  <si>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</si>
  <si>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</si>
  <si>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</si>
  <si>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</si>
  <si>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</si>
  <si>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</si>
  <si>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</si>
  <si>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</si>
  <si>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</si>
  <si>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</si>
  <si>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</si>
  <si>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</si>
  <si>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</si>
  <si>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</si>
  <si>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</si>
  <si>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</si>
  <si>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</si>
  <si>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</si>
  <si>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</si>
  <si>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</si>
  <si>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</si>
  <si>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</si>
  <si>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</si>
  <si>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</si>
  <si>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</si>
  <si>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</si>
  <si>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</si>
  <si>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</si>
  <si>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</si>
  <si>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</si>
  <si>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</si>
  <si>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</si>
  <si>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</si>
  <si>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</si>
  <si>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</si>
  <si>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</si>
  <si>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</si>
  <si>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</si>
  <si>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</si>
  <si>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</si>
  <si>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</si>
  <si>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</si>
  <si>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</si>
  <si>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</si>
  <si>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</si>
  <si>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</si>
  <si>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</si>
  <si>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</si>
  <si>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</si>
  <si>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</si>
  <si>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</si>
  <si>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</si>
  <si>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</si>
  <si>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</si>
  <si>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</si>
  <si>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</si>
  <si>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</si>
  <si>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</si>
  <si>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</si>
  <si>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</si>
  <si>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</si>
  <si>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</si>
  <si>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</si>
  <si>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</si>
  <si>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</si>
  <si>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</si>
  <si>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</si>
  <si>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</si>
  <si>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</si>
  <si>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</si>
  <si>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</si>
  <si>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</si>
  <si>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</si>
  <si>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</si>
  <si>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</si>
  <si>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</si>
  <si>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</si>
  <si>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</si>
  <si>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</si>
  <si>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</si>
  <si>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</si>
  <si>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</si>
  <si>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</si>
  <si>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</si>
  <si>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</si>
  <si>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</si>
  <si>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</si>
  <si>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</si>
  <si>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</si>
  <si>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</si>
  <si>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</si>
  <si>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</si>
  <si>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</si>
  <si>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</si>
  <si>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</si>
  <si>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</si>
  <si>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</si>
  <si>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</si>
  <si>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</si>
  <si>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</si>
  <si>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</si>
  <si>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</si>
  <si>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</si>
  <si>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</si>
  <si>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</si>
  <si>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</si>
  <si>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</si>
  <si>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</si>
  <si>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</si>
  <si>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</si>
  <si>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</si>
  <si>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</si>
  <si>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</si>
  <si>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</si>
  <si>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</si>
  <si>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</si>
  <si>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</si>
  <si>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</si>
  <si>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</si>
  <si>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</si>
  <si>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</si>
  <si>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</si>
  <si>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</si>
  <si>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</si>
  <si>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</si>
  <si>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</si>
  <si>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</si>
  <si>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</si>
  <si>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</si>
  <si>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</si>
  <si>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</si>
  <si>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</si>
  <si>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</si>
  <si>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</si>
  <si>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</si>
  <si>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</si>
  <si>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</si>
  <si>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</si>
  <si>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</si>
  <si>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</si>
  <si>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</si>
  <si>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</si>
  <si>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</si>
  <si>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</si>
  <si>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</si>
  <si>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</si>
  <si>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</si>
  <si>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</si>
  <si>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</si>
  <si>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</si>
  <si>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</si>
  <si>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</si>
  <si>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</si>
  <si>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</si>
  <si>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</si>
  <si>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</si>
  <si>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</si>
  <si>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</si>
  <si>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</si>
  <si>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</si>
  <si>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</si>
  <si>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</si>
  <si>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</si>
  <si>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</si>
  <si>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</si>
  <si>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</si>
  <si>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</si>
  <si>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</si>
  <si>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</si>
  <si>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</si>
  <si>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</si>
  <si>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</si>
  <si>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</si>
  <si>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</si>
  <si>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</si>
  <si>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</si>
  <si>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</si>
  <si>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</si>
  <si>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</si>
  <si>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</si>
  <si>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</si>
  <si>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</si>
  <si>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</si>
  <si>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</si>
  <si>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</si>
  <si>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</si>
  <si>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</si>
  <si>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</si>
  <si>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</si>
  <si>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</si>
  <si>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</si>
  <si>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</si>
  <si>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</si>
  <si>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</si>
  <si>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</si>
  <si>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</si>
  <si>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</si>
  <si>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</si>
  <si>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</si>
  <si>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</si>
  <si>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</si>
  <si>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</si>
  <si>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</si>
  <si>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</si>
  <si>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</si>
  <si>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</si>
  <si>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</si>
  <si>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</si>
  <si>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</si>
  <si>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</si>
  <si>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</si>
  <si>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</si>
  <si>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</si>
  <si>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</si>
  <si>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</si>
  <si>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</si>
  <si>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</si>
  <si>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</si>
  <si>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</si>
  <si>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</si>
  <si>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</si>
  <si>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</si>
  <si>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</si>
  <si>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</si>
  <si>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</si>
  <si>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</si>
  <si>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</si>
  <si>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</si>
  <si>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</si>
  <si>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</si>
  <si>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</si>
  <si>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</si>
  <si>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</si>
  <si>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</si>
  <si>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</si>
  <si>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</si>
  <si>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</si>
  <si>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</si>
  <si>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</si>
  <si>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</si>
  <si>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</si>
  <si>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</si>
  <si>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</si>
  <si>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</si>
  <si>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</si>
  <si>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</si>
  <si>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</si>
  <si>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</si>
  <si>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</si>
  <si>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</si>
  <si>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</si>
  <si>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</si>
  <si>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</si>
  <si>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</si>
  <si>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</si>
  <si>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</si>
  <si>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</si>
  <si>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</si>
  <si>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</si>
  <si>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</si>
  <si>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</si>
  <si>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</si>
  <si>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</si>
  <si>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</si>
  <si>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</si>
  <si>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</si>
  <si>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</si>
  <si>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</si>
  <si>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</si>
  <si>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</si>
  <si>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</si>
  <si>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</si>
  <si>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</si>
  <si>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</si>
  <si>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</si>
  <si>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</si>
  <si>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</si>
  <si>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</si>
  <si>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</si>
  <si>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</si>
  <si>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</si>
  <si>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</si>
  <si>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</si>
  <si>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</si>
  <si>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</si>
  <si>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</si>
  <si>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</si>
  <si>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</si>
  <si>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</si>
  <si>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</si>
  <si>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</si>
  <si>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</si>
  <si>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</si>
  <si>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</si>
  <si>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</si>
  <si>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</si>
  <si>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</si>
  <si>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</si>
  <si>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</si>
  <si>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</si>
  <si>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</si>
  <si>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</si>
  <si>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</si>
  <si>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</si>
  <si>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</si>
  <si>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</si>
  <si>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</si>
  <si>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</si>
  <si>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</si>
  <si>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</si>
  <si>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</si>
  <si>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</si>
  <si>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</si>
  <si>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</si>
  <si>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</si>
  <si>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</si>
  <si>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</si>
  <si>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</si>
  <si>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</si>
  <si>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</si>
  <si>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</si>
  <si>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</si>
  <si>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</si>
  <si>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</si>
  <si>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</si>
  <si>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</si>
  <si>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</si>
  <si>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</si>
  <si>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</si>
  <si>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</si>
  <si>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</si>
  <si>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</si>
  <si>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</si>
  <si>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</si>
  <si>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</si>
  <si>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</si>
  <si>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</si>
  <si>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</si>
  <si>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</si>
  <si>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</si>
  <si>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</si>
  <si>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</si>
  <si>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</si>
  <si>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</si>
  <si>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</si>
  <si>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</si>
  <si>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</si>
  <si>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</si>
  <si>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</si>
  <si>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</si>
  <si>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</si>
  <si>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</si>
  <si>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</si>
  <si>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</si>
  <si>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</si>
  <si>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</si>
  <si>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</si>
  <si>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</si>
  <si>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</si>
  <si>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</si>
  <si>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</si>
  <si>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</si>
  <si>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</si>
  <si>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</si>
  <si>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</si>
  <si>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</si>
  <si>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</si>
  <si>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</si>
  <si>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</si>
  <si>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</si>
  <si>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</si>
  <si>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</si>
  <si>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</si>
  <si>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</si>
  <si>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</si>
  <si>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</si>
  <si>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</si>
  <si>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</si>
  <si>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</si>
  <si>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</si>
  <si>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</si>
  <si>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</si>
  <si>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</si>
  <si>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</si>
  <si>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</si>
  <si>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</si>
  <si>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</si>
  <si>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</si>
  <si>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</si>
  <si>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</si>
  <si>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</si>
  <si>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</si>
  <si>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</si>
  <si>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</si>
  <si>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</si>
  <si>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</si>
  <si>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</si>
  <si>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</si>
  <si>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</si>
  <si>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</si>
  <si>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</si>
  <si>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</si>
  <si>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</si>
  <si>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</si>
  <si>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</si>
  <si>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</si>
  <si>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</si>
  <si>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</si>
  <si>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</si>
  <si>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</si>
  <si>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</si>
  <si>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</si>
  <si>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</si>
  <si>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</si>
  <si>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</si>
  <si>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</si>
  <si>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</si>
  <si>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</si>
  <si>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</si>
  <si>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</si>
  <si>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</si>
  <si>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</si>
  <si>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</si>
  <si>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</si>
  <si>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</si>
  <si>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</si>
  <si>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</si>
  <si>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</si>
  <si>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</si>
  <si>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</si>
  <si>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</si>
  <si>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</si>
  <si>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</si>
  <si>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</si>
  <si>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</si>
  <si>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</si>
  <si>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</si>
  <si>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</si>
  <si>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</si>
  <si>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</si>
  <si>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</si>
  <si>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</si>
  <si>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</si>
  <si>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</si>
  <si>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</si>
  <si>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</si>
  <si>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</si>
  <si>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</si>
  <si>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</si>
  <si>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</si>
  <si>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</si>
  <si>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</si>
  <si>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</si>
  <si>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</si>
  <si>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</si>
  <si>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</si>
  <si>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</si>
  <si>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</si>
  <si>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</si>
  <si>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</si>
  <si>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</si>
  <si>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</si>
  <si>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</si>
  <si>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</si>
  <si>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</si>
  <si>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</si>
  <si>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</si>
  <si>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</si>
  <si>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</si>
  <si>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</si>
  <si>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</si>
  <si>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</si>
  <si>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</si>
  <si>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</si>
  <si>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</si>
  <si>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</si>
  <si>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</si>
  <si>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</si>
  <si>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</si>
  <si>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</si>
  <si>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</si>
  <si>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</si>
  <si>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</si>
  <si>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</si>
  <si>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</si>
  <si>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</si>
  <si>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</si>
  <si>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</si>
  <si>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</si>
  <si>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</si>
  <si>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</si>
  <si>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</si>
  <si>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</si>
  <si>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</si>
  <si>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</si>
  <si>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</si>
  <si>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</si>
  <si>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</si>
  <si>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</si>
  <si>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</si>
  <si>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</si>
  <si>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</si>
  <si>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</si>
  <si>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</si>
  <si>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</si>
  <si>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</si>
  <si>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</si>
  <si>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</si>
  <si>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</si>
  <si>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</si>
  <si>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</si>
  <si>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</si>
  <si>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</si>
  <si>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</si>
  <si>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</si>
  <si>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</si>
  <si>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</si>
  <si>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</si>
  <si>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</si>
  <si>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</si>
  <si>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</si>
  <si>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</si>
  <si>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</si>
  <si>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</si>
  <si>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</si>
  <si>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</si>
  <si>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</si>
  <si>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</si>
  <si>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</si>
  <si>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</si>
  <si>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</si>
  <si>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</si>
  <si>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</si>
  <si>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</si>
  <si>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</si>
  <si>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</si>
  <si>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</si>
  <si>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</si>
  <si>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</si>
  <si>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</si>
  <si>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</si>
  <si>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</si>
  <si>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</si>
  <si>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</si>
  <si>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</si>
  <si>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</si>
  <si>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</si>
  <si>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</si>
  <si>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</si>
  <si>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</si>
  <si>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</si>
  <si>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</si>
  <si>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</si>
  <si>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</si>
  <si>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</si>
  <si>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</si>
  <si>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</si>
  <si>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</si>
  <si>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</si>
  <si>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</si>
  <si>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</si>
  <si>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</si>
  <si>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</si>
  <si>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</si>
  <si>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</si>
  <si>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</si>
  <si>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</si>
  <si>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</si>
  <si>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</si>
  <si>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</si>
  <si>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</si>
  <si>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</si>
  <si>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</si>
  <si>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</si>
  <si>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</si>
  <si>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</si>
  <si>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</si>
  <si>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</si>
  <si>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</si>
  <si>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</si>
  <si>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</si>
  <si>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</si>
  <si>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</si>
  <si>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</si>
  <si>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</si>
  <si>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</si>
  <si>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</si>
  <si>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</si>
  <si>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</si>
  <si>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</si>
  <si>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</si>
  <si>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</si>
  <si>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</si>
  <si>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</si>
  <si>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</si>
  <si>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</si>
  <si>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</si>
  <si>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</si>
  <si>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</si>
  <si>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</si>
  <si>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</si>
  <si>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</si>
  <si>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</si>
  <si>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</si>
  <si>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</si>
  <si>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</si>
  <si>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</si>
  <si>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</si>
  <si>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</si>
  <si>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</si>
  <si>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</si>
  <si>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</si>
  <si>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</si>
  <si>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</si>
  <si>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</si>
  <si>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</si>
  <si>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</si>
  <si>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</si>
  <si>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</si>
  <si>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</si>
  <si>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</si>
  <si>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</si>
  <si>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</si>
  <si>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</si>
  <si>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</si>
  <si>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</si>
  <si>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</si>
  <si>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</si>
  <si>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</si>
  <si>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</si>
  <si>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</si>
  <si>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</si>
  <si>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</si>
  <si>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</si>
  <si>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</si>
  <si>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</si>
  <si>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</si>
  <si>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</si>
  <si>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</si>
  <si>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</si>
  <si>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</si>
  <si>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</si>
  <si>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</si>
  <si>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</si>
  <si>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</si>
  <si>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</si>
  <si>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</si>
  <si>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</si>
  <si>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</si>
  <si>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</si>
  <si>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</si>
  <si>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</si>
  <si>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</si>
  <si>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</si>
  <si>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</si>
  <si>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</si>
  <si>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</si>
  <si>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</si>
  <si>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</si>
  <si>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</si>
  <si>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</si>
  <si>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</si>
  <si>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</si>
  <si>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</si>
  <si>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</si>
  <si>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</si>
  <si>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</si>
  <si>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</si>
  <si>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</si>
  <si>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</si>
  <si>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</si>
  <si>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</si>
  <si>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</si>
  <si>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</si>
  <si>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</si>
  <si>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</si>
  <si>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</si>
  <si>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</si>
  <si>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</si>
  <si>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</si>
  <si>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</si>
  <si>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</si>
  <si>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</si>
  <si>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</si>
  <si>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</si>
  <si>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</si>
  <si>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</si>
  <si>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</si>
  <si>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</si>
  <si>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</si>
  <si>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</si>
  <si>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</si>
  <si>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</si>
  <si>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</si>
  <si>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</si>
  <si>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</si>
  <si>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</si>
  <si>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</si>
  <si>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</si>
  <si>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</si>
  <si>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</si>
  <si>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</si>
  <si>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</si>
  <si>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</si>
  <si>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</si>
  <si>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</si>
  <si>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</si>
  <si>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</si>
  <si>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</si>
  <si>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</si>
  <si>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</si>
  <si>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</si>
  <si>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</si>
  <si>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</si>
  <si>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</si>
  <si>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</si>
  <si>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</si>
  <si>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</si>
  <si>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</si>
  <si>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</si>
  <si>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</si>
  <si>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</si>
  <si>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</si>
  <si>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</si>
  <si>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</si>
  <si>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</si>
  <si>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</si>
  <si>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</si>
  <si>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</si>
  <si>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</si>
  <si>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</si>
  <si>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</si>
  <si>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</si>
  <si>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</si>
  <si>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</si>
  <si>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</si>
  <si>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</si>
  <si>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</si>
  <si>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</si>
  <si>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</si>
  <si>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</si>
  <si>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</si>
  <si>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</si>
  <si>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</si>
  <si>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</si>
  <si>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</si>
  <si>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</si>
  <si>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</si>
  <si>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</si>
  <si>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</si>
  <si>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</si>
  <si>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</si>
  <si>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</si>
  <si>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</si>
  <si>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</si>
  <si>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</si>
  <si>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</si>
  <si>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</si>
  <si>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</si>
  <si>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</si>
  <si>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</si>
  <si>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</si>
  <si>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</si>
  <si>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</si>
  <si>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</si>
  <si>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</si>
  <si>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</si>
  <si>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</si>
  <si>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</si>
  <si>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</si>
  <si>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</si>
  <si>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</si>
  <si>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</si>
  <si>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</si>
  <si>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</si>
  <si>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</si>
  <si>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</si>
  <si>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</si>
  <si>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</si>
  <si>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</si>
  <si>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</si>
  <si>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</si>
  <si>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</si>
  <si>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</si>
  <si>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</si>
  <si>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</si>
  <si>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</si>
  <si>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</si>
  <si>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</si>
  <si>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</si>
  <si>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</si>
  <si>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</si>
  <si>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</si>
  <si>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</si>
  <si>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</si>
  <si>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</si>
  <si>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</si>
  <si>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</si>
  <si>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</si>
  <si>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</si>
  <si>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</si>
  <si>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</si>
  <si>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</si>
  <si>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</si>
  <si>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</si>
  <si>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</si>
  <si>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</si>
  <si>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</si>
  <si>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</si>
  <si>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</si>
  <si>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</si>
  <si>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</si>
  <si>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</si>
  <si>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</si>
  <si>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</si>
  <si>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</si>
  <si>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</si>
  <si>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</si>
  <si>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</si>
  <si>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</si>
  <si>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</si>
  <si>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</si>
  <si>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</si>
  <si>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</si>
  <si>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</si>
  <si>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</si>
  <si>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</si>
  <si>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</si>
  <si>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</si>
  <si>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</si>
  <si>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</si>
  <si>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</si>
  <si>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</si>
  <si>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</si>
  <si>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</si>
  <si>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</si>
  <si>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</si>
  <si>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</si>
  <si>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</si>
  <si>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</si>
  <si>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</si>
  <si>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</si>
  <si>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</si>
  <si>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</si>
  <si>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</si>
  <si>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</si>
  <si>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</si>
  <si>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</si>
  <si>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</si>
  <si>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</si>
  <si>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</si>
  <si>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</si>
  <si>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</si>
  <si>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</si>
  <si>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</si>
  <si>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</si>
  <si>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</si>
  <si>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</si>
  <si>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</si>
  <si>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</si>
  <si>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</si>
  <si>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</si>
  <si>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</si>
  <si>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</si>
  <si>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</si>
  <si>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</si>
  <si>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</si>
  <si>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</si>
  <si>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</si>
  <si>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</si>
  <si>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</si>
  <si>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</si>
  <si>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</si>
  <si>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</si>
  <si>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</si>
  <si>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</si>
  <si>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</si>
  <si>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</si>
  <si>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</si>
  <si>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</si>
  <si>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</si>
  <si>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</si>
  <si>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</si>
  <si>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</si>
  <si>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</si>
  <si>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</si>
  <si>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</si>
  <si>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</si>
  <si>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</si>
  <si>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</si>
  <si>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</si>
  <si>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</si>
  <si>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</si>
  <si>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</si>
  <si>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</si>
  <si>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</si>
  <si>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</si>
  <si>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</si>
  <si>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</si>
  <si>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</si>
  <si>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</si>
  <si>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</si>
  <si>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</si>
  <si>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</si>
  <si>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</si>
  <si>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</si>
  <si>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</si>
  <si>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</si>
  <si>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</si>
  <si>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</si>
  <si>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</si>
  <si>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</si>
  <si>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</si>
  <si>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</si>
  <si>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</si>
  <si>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</si>
  <si>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</si>
  <si>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</si>
  <si>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</si>
  <si>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</si>
  <si>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</si>
  <si>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</si>
  <si>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</si>
  <si>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</si>
  <si>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</si>
  <si>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</si>
  <si>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</si>
  <si>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</si>
  <si>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</si>
  <si>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</si>
  <si>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</si>
  <si>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</si>
  <si>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</si>
  <si>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</si>
  <si>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</si>
  <si>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</si>
  <si>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</si>
  <si>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</si>
  <si>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</si>
  <si>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</si>
  <si>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</si>
  <si>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</si>
  <si>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</si>
  <si>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</si>
  <si>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</si>
  <si>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</si>
  <si>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</si>
  <si>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</si>
  <si>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</si>
  <si>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</si>
  <si>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</si>
  <si>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</si>
  <si>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</si>
  <si>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</si>
  <si>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</si>
  <si>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</si>
  <si>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</si>
  <si>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</si>
  <si>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</si>
  <si>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</si>
  <si>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</si>
  <si>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</si>
  <si>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</si>
  <si>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</si>
  <si>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</si>
  <si>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</si>
  <si>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</si>
  <si>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</si>
  <si>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</si>
  <si>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</si>
  <si>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</si>
  <si>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</si>
  <si>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</si>
  <si>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</si>
  <si>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</si>
  <si>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</si>
  <si>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</si>
  <si>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</si>
  <si>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</si>
  <si>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</si>
  <si>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</si>
  <si>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</si>
  <si>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</si>
  <si>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</si>
  <si>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</si>
  <si>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</si>
  <si>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</si>
  <si>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</si>
  <si>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</si>
  <si>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</si>
  <si>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</si>
  <si>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</si>
  <si>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</si>
  <si>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</si>
  <si>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</si>
  <si>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</si>
  <si>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</si>
  <si>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</si>
  <si>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</si>
  <si>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</si>
  <si>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</si>
  <si>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</si>
  <si>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</si>
  <si>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</si>
  <si>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</si>
  <si>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</si>
  <si>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</si>
  <si>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</si>
  <si>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</si>
  <si>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</si>
  <si>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</si>
  <si>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</si>
  <si>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</si>
  <si>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</si>
  <si>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</si>
  <si>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</si>
  <si>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</si>
  <si>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</si>
  <si>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</si>
  <si>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</si>
  <si>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</si>
  <si>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</si>
  <si>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</si>
  <si>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</si>
  <si>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</si>
  <si>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</si>
  <si>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</si>
  <si>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</si>
  <si>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</si>
  <si>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</si>
  <si>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</si>
  <si>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</si>
  <si>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</si>
  <si>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</si>
  <si>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</si>
  <si>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</si>
  <si>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</si>
  <si>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</si>
  <si>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</si>
  <si>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</si>
  <si>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</si>
  <si>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</si>
  <si>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</si>
  <si>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</si>
  <si>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</si>
  <si>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</si>
  <si>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</si>
  <si>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</si>
  <si>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</si>
  <si>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</si>
  <si>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</si>
  <si>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</si>
  <si>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</si>
  <si>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</si>
  <si>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</si>
  <si>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</si>
  <si>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</si>
  <si>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</si>
  <si>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</si>
  <si>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</si>
  <si>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</si>
  <si>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</si>
  <si>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</si>
  <si>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</si>
  <si>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</si>
  <si>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</si>
  <si>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</si>
  <si>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</si>
  <si>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</si>
  <si>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</si>
  <si>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</si>
  <si>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</si>
  <si>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</si>
  <si>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</si>
  <si>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</si>
  <si>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</si>
  <si>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</si>
  <si>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</si>
  <si>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</si>
  <si>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</si>
  <si>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</si>
  <si>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</si>
  <si>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</si>
  <si>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</si>
  <si>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</si>
  <si>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</si>
  <si>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</si>
  <si>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</si>
  <si>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</si>
  <si>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</si>
  <si>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</si>
  <si>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</si>
  <si>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</si>
  <si>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</si>
  <si>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</si>
  <si>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</si>
  <si>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</si>
  <si>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</si>
  <si>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</si>
  <si>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</si>
  <si>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</si>
  <si>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</si>
  <si>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</si>
  <si>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</si>
  <si>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</si>
  <si>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</si>
  <si>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</si>
  <si>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</si>
  <si>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</si>
  <si>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</si>
  <si>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</si>
  <si>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</si>
  <si>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</si>
  <si>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</si>
  <si>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</si>
  <si>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</si>
  <si>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</si>
  <si>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</si>
  <si>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</si>
  <si>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</si>
  <si>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</si>
  <si>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</si>
  <si>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</si>
  <si>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</si>
  <si>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</si>
  <si>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</si>
  <si>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</si>
  <si>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</si>
  <si>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</si>
  <si>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</si>
  <si>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</si>
  <si>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</si>
  <si>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</si>
  <si>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</si>
  <si>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</si>
  <si>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</si>
  <si>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</si>
  <si>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</si>
  <si>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</si>
  <si>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</si>
  <si>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</si>
  <si>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</si>
  <si>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</si>
  <si>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</si>
  <si>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</si>
  <si>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</si>
  <si>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</si>
  <si>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</si>
  <si>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</si>
  <si>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</si>
  <si>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</si>
  <si>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</si>
  <si>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</si>
  <si>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</si>
  <si>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</si>
  <si>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</si>
  <si>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</si>
  <si>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</si>
  <si>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</si>
  <si>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</si>
  <si>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</si>
  <si>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</si>
  <si>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</si>
  <si>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</si>
  <si>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</si>
  <si>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</si>
  <si>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</si>
  <si>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</si>
  <si>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</si>
  <si>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</si>
  <si>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</si>
  <si>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</si>
  <si>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</si>
  <si>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</si>
  <si>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</si>
  <si>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</si>
  <si>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</si>
  <si>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</si>
  <si>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</si>
  <si>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</si>
  <si>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</si>
  <si>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</si>
  <si>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</si>
  <si>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</si>
  <si>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</si>
  <si>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</si>
  <si>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</si>
  <si>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</si>
  <si>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</si>
  <si>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</si>
  <si>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</si>
  <si>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</si>
  <si>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</si>
  <si>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</si>
  <si>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</si>
  <si>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</si>
  <si>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</si>
  <si>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</si>
  <si>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</si>
  <si>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</si>
  <si>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</si>
  <si>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</si>
  <si>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</si>
  <si>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</si>
  <si>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</si>
  <si>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</si>
  <si>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</si>
  <si>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</si>
  <si>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</si>
  <si>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</si>
  <si>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</si>
  <si>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</si>
  <si>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</si>
  <si>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</si>
  <si>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</si>
  <si>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</si>
  <si>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</si>
  <si>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</si>
  <si>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</si>
  <si>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</si>
  <si>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</si>
  <si>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</si>
  <si>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</si>
  <si>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</si>
  <si>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</si>
  <si>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</si>
  <si>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</si>
  <si>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</si>
  <si>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</si>
  <si>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</si>
  <si>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</si>
  <si>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</si>
  <si>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</si>
  <si>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</si>
  <si>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</si>
  <si>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</si>
  <si>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</si>
  <si>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</si>
  <si>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</si>
  <si>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</si>
  <si>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</si>
  <si>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</si>
  <si>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</si>
  <si>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</si>
  <si>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</si>
  <si>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</si>
  <si>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</si>
  <si>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</si>
  <si>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</si>
  <si>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</si>
  <si>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</si>
  <si>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</si>
  <si>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</si>
  <si>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</si>
  <si>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</si>
  <si>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</si>
  <si>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</si>
  <si>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</si>
  <si>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</si>
  <si>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</si>
  <si>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</si>
  <si>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</si>
  <si>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</si>
  <si>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</si>
  <si>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</si>
  <si>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</si>
  <si>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</si>
  <si>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</si>
  <si>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</si>
  <si>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</si>
  <si>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</si>
  <si>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</si>
  <si>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</si>
  <si>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</si>
  <si>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</si>
  <si>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</si>
  <si>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</si>
  <si>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</si>
  <si>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</si>
  <si>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</si>
  <si>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</si>
  <si>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</si>
  <si>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</si>
  <si>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</si>
  <si>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</si>
  <si>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</si>
  <si>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</si>
  <si>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</si>
  <si>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</si>
  <si>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</si>
  <si>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</si>
  <si>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</si>
  <si>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</si>
  <si>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</si>
  <si>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</si>
  <si>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</si>
  <si>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</si>
  <si>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</si>
  <si>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</si>
  <si>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</si>
  <si>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</si>
  <si>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</si>
  <si>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</si>
  <si>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</si>
  <si>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</si>
  <si>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</si>
  <si>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</si>
  <si>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</si>
  <si>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</si>
  <si>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</si>
  <si>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</si>
  <si>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</si>
  <si>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</si>
  <si>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</si>
  <si>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</si>
  <si>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</si>
  <si>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</si>
  <si>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</si>
  <si>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</si>
  <si>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</si>
  <si>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</si>
  <si>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</si>
  <si>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</si>
  <si>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</si>
  <si>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</si>
  <si>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</si>
  <si>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</si>
  <si>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</si>
  <si>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</si>
  <si>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</si>
  <si>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</si>
  <si>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</si>
  <si>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</si>
  <si>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</si>
  <si>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</si>
  <si>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</si>
  <si>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</si>
  <si>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</si>
  <si>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</si>
  <si>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</si>
  <si>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</si>
  <si>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</si>
  <si>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</si>
  <si>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</si>
  <si>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</si>
  <si>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</si>
  <si>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</si>
  <si>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</si>
  <si>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</si>
  <si>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</si>
  <si>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</si>
  <si>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</si>
  <si>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</si>
  <si>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</si>
  <si>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</si>
  <si>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</si>
  <si>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</si>
  <si>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</si>
  <si>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</si>
  <si>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</si>
  <si>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</si>
  <si>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</si>
  <si>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</si>
  <si>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</si>
  <si>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</si>
  <si>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</si>
  <si>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</si>
  <si>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</si>
  <si>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</si>
  <si>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</si>
  <si>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</si>
  <si>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</si>
  <si>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</si>
  <si>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</si>
  <si>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</si>
  <si>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</si>
  <si>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</si>
  <si>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</si>
  <si>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</si>
  <si>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</si>
  <si>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</si>
  <si>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</si>
  <si>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</si>
  <si>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</si>
  <si>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</si>
  <si>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</si>
  <si>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</si>
  <si>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</si>
  <si>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</si>
  <si>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</si>
  <si>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</si>
  <si>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</si>
  <si>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</si>
  <si>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</si>
  <si>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</si>
  <si>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</si>
  <si>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</si>
  <si>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</si>
  <si>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</si>
  <si>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</si>
  <si>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</si>
  <si>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</si>
  <si>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</si>
  <si>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</si>
  <si>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</si>
  <si>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</si>
  <si>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</si>
  <si>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</si>
  <si>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</si>
  <si>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</si>
  <si>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</si>
  <si>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</si>
  <si>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</si>
  <si>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</si>
  <si>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</si>
  <si>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</si>
  <si>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</si>
  <si>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</si>
  <si>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</si>
  <si>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</si>
  <si>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</si>
  <si>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</si>
  <si>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</si>
  <si>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</si>
  <si>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</si>
  <si>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</si>
  <si>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</si>
  <si>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</si>
  <si>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</si>
  <si>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</si>
  <si>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</si>
  <si>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</si>
  <si>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</si>
  <si>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</si>
  <si>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</si>
  <si>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</si>
  <si>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</si>
  <si>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</si>
  <si>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</si>
  <si>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</si>
  <si>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</si>
  <si>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</si>
  <si>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</si>
  <si>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</si>
  <si>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</si>
  <si>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</si>
  <si>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</si>
  <si>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</si>
  <si>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</si>
  <si>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</si>
  <si>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</si>
  <si>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</si>
  <si>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</si>
  <si>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</si>
  <si>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</si>
  <si>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</si>
  <si>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</si>
  <si>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</si>
  <si>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</si>
  <si>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</si>
  <si>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</si>
  <si>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</si>
  <si>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</si>
  <si>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</si>
  <si>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</si>
  <si>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</si>
  <si>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</si>
  <si>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</si>
  <si>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</si>
  <si>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</si>
  <si>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</si>
  <si>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</si>
  <si>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</si>
  <si>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</si>
  <si>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</si>
  <si>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</si>
  <si>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</si>
  <si>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</si>
  <si>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</si>
  <si>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</si>
  <si>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</si>
  <si>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</si>
  <si>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</si>
  <si>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</si>
  <si>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</si>
  <si>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</si>
  <si>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</si>
  <si>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</si>
  <si>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</si>
  <si>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</si>
  <si>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</si>
  <si>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</si>
  <si>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</si>
  <si>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</si>
  <si>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</si>
  <si>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</si>
  <si>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</si>
  <si>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</si>
  <si>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</si>
  <si>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</si>
  <si>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</si>
  <si>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</si>
  <si>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</si>
  <si>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</si>
  <si>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</si>
  <si>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</si>
  <si>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</si>
  <si>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</si>
  <si>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</si>
  <si>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</si>
  <si>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</si>
  <si>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</si>
  <si>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</si>
  <si>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</si>
  <si>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</si>
  <si>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</si>
  <si>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</si>
  <si>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</si>
  <si>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</si>
  <si>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</si>
  <si>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</si>
  <si>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</si>
  <si>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</si>
  <si>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</si>
  <si>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</si>
  <si>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</si>
  <si>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</si>
  <si>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</si>
  <si>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</si>
  <si>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</si>
  <si>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</si>
  <si>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</si>
  <si>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</si>
  <si>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</si>
  <si>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</si>
  <si>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</si>
  <si>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</si>
  <si>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</si>
  <si>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</si>
  <si>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</si>
  <si>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</si>
  <si>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</si>
  <si>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</si>
  <si>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</si>
  <si>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</si>
  <si>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</si>
  <si>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</si>
  <si>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</si>
  <si>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</si>
  <si>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</si>
  <si>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</si>
  <si>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</si>
  <si>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</si>
  <si>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</si>
  <si>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</si>
  <si>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</si>
  <si>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</si>
  <si>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</si>
  <si>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</si>
  <si>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</si>
  <si>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</si>
  <si>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</si>
  <si>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</si>
  <si>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</si>
  <si>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</si>
  <si>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</si>
  <si>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</si>
  <si>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</si>
  <si>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</si>
  <si>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</si>
  <si>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</si>
  <si>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</si>
  <si>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</si>
  <si>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</si>
  <si>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</si>
  <si>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</si>
  <si>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</si>
  <si>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</si>
  <si>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</si>
  <si>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</si>
  <si>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</si>
  <si>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</si>
  <si>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</si>
  <si>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</si>
  <si>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</si>
  <si>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</si>
  <si>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</si>
  <si>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</si>
  <si>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</si>
  <si>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</si>
  <si>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</si>
  <si>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</si>
  <si>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</si>
  <si>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</si>
  <si>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</si>
  <si>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</si>
  <si>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</si>
  <si>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</si>
  <si>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</si>
  <si>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</si>
  <si>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</si>
  <si>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</si>
  <si>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</si>
  <si>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</si>
  <si>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</si>
  <si>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</si>
  <si>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</si>
  <si>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</si>
  <si>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</si>
  <si>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</si>
  <si>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</si>
  <si>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</si>
  <si>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</si>
  <si>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</si>
  <si>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</si>
  <si>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</si>
  <si>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</si>
  <si>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</si>
  <si>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</si>
  <si>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</si>
  <si>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</si>
  <si>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</si>
  <si>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</si>
  <si>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</si>
  <si>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</si>
  <si>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</si>
  <si>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</si>
  <si>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</si>
  <si>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</si>
  <si>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</si>
  <si>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</si>
  <si>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</si>
  <si>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</si>
  <si>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</si>
  <si>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</si>
  <si>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</si>
  <si>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</si>
  <si>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</si>
  <si>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</si>
  <si>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</si>
  <si>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</si>
  <si>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</si>
  <si>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</si>
  <si>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</si>
  <si>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</si>
  <si>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</si>
  <si>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</si>
  <si>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</si>
  <si>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</si>
  <si>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</si>
  <si>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</si>
  <si>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</si>
  <si>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</si>
  <si>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</si>
  <si>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</si>
  <si>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</si>
  <si>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</si>
  <si>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</si>
  <si>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</si>
  <si>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</si>
  <si>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</si>
  <si>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</si>
  <si>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</si>
  <si>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</si>
  <si>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</si>
  <si>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</si>
  <si>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</si>
  <si>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</si>
  <si>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</si>
  <si>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</si>
  <si>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</si>
  <si>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</si>
  <si>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</si>
  <si>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</si>
  <si>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</si>
  <si>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</si>
  <si>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</si>
  <si>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</si>
  <si>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</si>
  <si>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</si>
  <si>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</si>
  <si>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</si>
  <si>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</si>
  <si>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</si>
  <si>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</si>
  <si>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</si>
  <si>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</si>
  <si>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</si>
  <si>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</si>
  <si>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</si>
  <si>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</si>
  <si>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</si>
  <si>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</si>
  <si>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</si>
  <si>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</si>
  <si>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</si>
  <si>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</si>
  <si>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</si>
  <si>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</si>
  <si>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</si>
  <si>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</si>
  <si>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</si>
  <si>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</si>
  <si>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</si>
  <si>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</si>
  <si>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</si>
  <si>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</si>
  <si>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</si>
  <si>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</si>
  <si>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</si>
  <si>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</si>
  <si>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</si>
  <si>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</si>
  <si>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</si>
  <si>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</si>
  <si>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</si>
  <si>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</si>
  <si>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</si>
  <si>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</si>
  <si>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</si>
  <si>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</si>
  <si>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</si>
  <si>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</si>
  <si>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</si>
  <si>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</si>
  <si>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</si>
  <si>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</si>
  <si>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</si>
  <si>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</si>
  <si>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</si>
  <si>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</si>
  <si>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</si>
  <si>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</si>
  <si>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</si>
  <si>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</si>
  <si>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</si>
  <si>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</si>
  <si>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</si>
  <si>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</si>
  <si>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</si>
  <si>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</si>
  <si>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</si>
  <si>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</si>
  <si>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</si>
  <si>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</si>
  <si>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</si>
  <si>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</si>
  <si>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</si>
  <si>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</si>
  <si>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</si>
  <si>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</si>
  <si>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</si>
  <si>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</si>
  <si>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</si>
  <si>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</si>
  <si>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</si>
  <si>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</si>
  <si>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</si>
  <si>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</si>
  <si>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</si>
  <si>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</si>
  <si>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</si>
  <si>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</si>
  <si>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</si>
  <si>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</si>
  <si>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</si>
  <si>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</si>
  <si>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</si>
  <si>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</si>
  <si>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</si>
  <si>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</si>
  <si>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</si>
  <si>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</si>
  <si>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</si>
  <si>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</si>
  <si>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</si>
  <si>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</si>
  <si>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</si>
  <si>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</si>
  <si>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</si>
  <si>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</si>
  <si>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</si>
  <si>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</si>
  <si>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</si>
  <si>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</si>
  <si>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</si>
  <si>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</si>
  <si>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</si>
  <si>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</si>
  <si>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</si>
  <si>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</si>
  <si>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</si>
  <si>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</si>
  <si>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</si>
  <si>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</si>
  <si>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</si>
  <si>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</si>
  <si>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</si>
  <si>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</si>
  <si>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</si>
  <si>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</si>
  <si>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</si>
  <si>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</si>
  <si>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</si>
  <si>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</si>
  <si>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</si>
  <si>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</si>
  <si>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</si>
  <si>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</si>
  <si>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</si>
  <si>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</si>
  <si>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</si>
  <si>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</si>
  <si>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</si>
  <si>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</si>
  <si>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</si>
  <si>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</si>
  <si>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</si>
  <si>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</si>
  <si>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</si>
  <si>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</si>
  <si>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</si>
  <si>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</si>
  <si>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</si>
  <si>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</si>
  <si>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</si>
  <si>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</si>
  <si>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</si>
  <si>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</si>
  <si>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</si>
  <si>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</si>
  <si>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</si>
  <si>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</si>
  <si>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</si>
  <si>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</si>
  <si>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</si>
  <si>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</si>
  <si>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</si>
  <si>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</si>
  <si>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</si>
  <si>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</si>
  <si>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</si>
  <si>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</si>
  <si>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</si>
  <si>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</si>
  <si>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</si>
  <si>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</si>
  <si>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</si>
  <si>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</si>
  <si>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</si>
  <si>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</si>
  <si>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</si>
  <si>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</si>
  <si>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</si>
  <si>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</si>
  <si>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</si>
  <si>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</si>
  <si>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</si>
  <si>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</si>
  <si>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</si>
  <si>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</si>
  <si>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</si>
  <si>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</si>
  <si>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</si>
  <si>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</si>
  <si>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</si>
  <si>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</si>
  <si>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</si>
  <si>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</si>
  <si>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</si>
  <si>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</si>
  <si>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</si>
  <si>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</si>
  <si>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</si>
  <si>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</si>
  <si>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</si>
  <si>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</si>
  <si>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</si>
  <si>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</si>
  <si>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</si>
  <si>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</si>
  <si>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</si>
  <si>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</si>
  <si>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</si>
  <si>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</si>
  <si>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</si>
  <si>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</si>
  <si>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</si>
  <si>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</si>
  <si>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</si>
  <si>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</si>
  <si>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</si>
  <si>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</si>
  <si>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</si>
  <si>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</si>
  <si>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</si>
  <si>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</si>
  <si>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</si>
  <si>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</si>
  <si>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</si>
  <si>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</si>
  <si>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</si>
  <si>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</si>
  <si>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</si>
  <si>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</si>
  <si>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</si>
  <si>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</si>
  <si>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</si>
  <si>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</si>
  <si>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</si>
  <si>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</si>
  <si>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</si>
  <si>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</si>
  <si>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</si>
  <si>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</si>
  <si>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</si>
  <si>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</si>
  <si>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</si>
  <si>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</si>
  <si>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</si>
  <si>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</si>
  <si>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</si>
  <si>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</si>
  <si>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</si>
  <si>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</si>
  <si>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</si>
  <si>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</si>
  <si>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</si>
  <si>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</si>
  <si>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</si>
  <si>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</si>
  <si>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</si>
  <si>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</si>
  <si>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</si>
  <si>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</si>
  <si>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</si>
  <si>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</si>
  <si>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</si>
  <si>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</si>
  <si>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</si>
  <si>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</si>
  <si>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</si>
  <si>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</si>
  <si>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</si>
  <si>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</si>
  <si>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</si>
  <si>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</si>
  <si>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</si>
  <si>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</si>
  <si>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</si>
  <si>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</si>
  <si>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</si>
  <si>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</si>
  <si>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</si>
  <si>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</si>
  <si>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</si>
  <si>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</si>
  <si>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</si>
  <si>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</si>
  <si>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</si>
  <si>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</si>
  <si>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</si>
  <si>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</si>
  <si>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</si>
  <si>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</si>
  <si>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</si>
  <si>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</si>
  <si>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</si>
  <si>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</si>
  <si>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</si>
  <si>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</si>
  <si>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</si>
  <si>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</si>
  <si>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</si>
  <si>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</si>
  <si>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</si>
  <si>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</si>
  <si>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</si>
  <si>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</si>
  <si>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</si>
  <si>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</si>
  <si>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</si>
  <si>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</si>
  <si>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</si>
  <si>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</si>
  <si>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</si>
  <si>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</si>
  <si>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</si>
  <si>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</si>
  <si>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</si>
  <si>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</si>
  <si>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</si>
  <si>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</si>
  <si>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</si>
  <si>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</si>
  <si>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</si>
  <si>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</si>
  <si>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</si>
  <si>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</si>
  <si>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</si>
  <si>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</si>
  <si>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</si>
  <si>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</si>
  <si>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</si>
  <si>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</si>
  <si>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</si>
  <si>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</si>
  <si>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</si>
  <si>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</si>
  <si>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</si>
  <si>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</si>
  <si>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</si>
  <si>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</si>
  <si>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</si>
  <si>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</si>
  <si>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</si>
  <si>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</si>
  <si>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</si>
  <si>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</si>
  <si>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</si>
  <si>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</si>
  <si>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</si>
  <si>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</si>
  <si>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</si>
  <si>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</si>
  <si>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</si>
  <si>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</si>
  <si>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</si>
  <si>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</si>
  <si>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</si>
  <si>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</si>
  <si>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</si>
  <si>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</si>
  <si>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</si>
  <si>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</si>
  <si>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</si>
  <si>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</si>
  <si>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</si>
  <si>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</si>
  <si>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</si>
  <si>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</si>
  <si>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</si>
  <si>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</si>
  <si>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</si>
  <si>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</si>
  <si>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</si>
  <si>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</si>
  <si>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</si>
  <si>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</si>
  <si>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</si>
  <si>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</si>
  <si>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</si>
  <si>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</si>
  <si>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</si>
  <si>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</si>
  <si>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</si>
  <si>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</si>
  <si>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</si>
  <si>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</si>
  <si>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</si>
  <si>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</si>
  <si>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</si>
  <si>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</si>
  <si>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</si>
  <si>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</si>
  <si>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</si>
  <si>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</si>
  <si>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</si>
  <si>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</si>
  <si>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</si>
  <si>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</si>
  <si>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</si>
  <si>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</si>
  <si>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</si>
  <si>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</si>
  <si>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</si>
  <si>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</si>
  <si>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</si>
  <si>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</si>
  <si>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</si>
  <si>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</si>
  <si>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</si>
  <si>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</si>
  <si>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</si>
  <si>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</si>
  <si>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</si>
  <si>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</si>
  <si>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</si>
  <si>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</si>
  <si>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</si>
  <si>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</si>
  <si>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</si>
  <si>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</si>
  <si>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</si>
  <si>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</si>
  <si>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</si>
  <si>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</si>
  <si>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</si>
  <si>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</si>
  <si>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</si>
  <si>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</si>
  <si>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</si>
  <si>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</si>
  <si>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</si>
  <si>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</si>
  <si>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</si>
  <si>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</si>
  <si>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</si>
  <si>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</si>
  <si>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</si>
  <si>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</si>
  <si>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</si>
  <si>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</si>
  <si>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</si>
  <si>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</si>
  <si>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</si>
  <si>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</si>
  <si>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</si>
  <si>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</si>
  <si>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</si>
  <si>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</si>
  <si>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</si>
  <si>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</si>
  <si>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</si>
  <si>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</si>
  <si>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</si>
  <si>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</si>
  <si>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</si>
  <si>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</si>
  <si>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</si>
  <si>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</si>
  <si>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</si>
  <si>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</si>
  <si>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</si>
  <si>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</si>
  <si>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</si>
  <si>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</si>
  <si>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</si>
  <si>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</si>
  <si>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</si>
  <si>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</si>
  <si>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</si>
  <si>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</si>
  <si>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</si>
  <si>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</si>
  <si>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</si>
  <si>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</si>
  <si>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</si>
  <si>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</si>
  <si>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</si>
  <si>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</si>
  <si>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</si>
  <si>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</si>
  <si>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</si>
  <si>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</si>
  <si>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</si>
  <si>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</si>
  <si>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</si>
  <si>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</si>
  <si>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</si>
  <si>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</si>
  <si>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</si>
  <si>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</si>
  <si>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</si>
  <si>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</si>
  <si>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</si>
  <si>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</si>
  <si>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</si>
  <si>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</si>
  <si>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</si>
  <si>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</si>
  <si>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</si>
  <si>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</si>
  <si>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</si>
  <si>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</si>
  <si>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</si>
  <si>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</si>
  <si>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</si>
  <si>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</si>
  <si>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</si>
  <si>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</si>
  <si>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</si>
  <si>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</si>
  <si>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</si>
  <si>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</si>
  <si>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</si>
  <si>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</si>
  <si>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</si>
  <si>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</si>
  <si>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</si>
  <si>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</si>
  <si>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</si>
  <si>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</si>
  <si>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</si>
  <si>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</si>
  <si>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</si>
  <si>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</si>
  <si>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</si>
  <si>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</si>
  <si>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</si>
  <si>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</si>
  <si>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</si>
  <si>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</si>
  <si>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</si>
  <si>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</si>
  <si>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</si>
  <si>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</si>
  <si>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</si>
  <si>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</si>
  <si>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</si>
  <si>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</si>
  <si>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</si>
  <si>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</si>
  <si>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</si>
  <si>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</si>
  <si>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</si>
  <si>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</si>
  <si>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</si>
  <si>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</si>
  <si>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</si>
  <si>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</si>
  <si>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</si>
  <si>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</si>
  <si>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</si>
  <si>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</si>
  <si>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</si>
  <si>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</si>
  <si>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</si>
  <si>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</si>
  <si>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</si>
  <si>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</si>
  <si>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</si>
  <si>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</si>
  <si>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</si>
  <si>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</si>
  <si>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</si>
  <si>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</si>
  <si>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</si>
  <si>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</si>
  <si>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</si>
  <si>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</si>
  <si>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</si>
  <si>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</si>
  <si>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</si>
  <si>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</si>
  <si>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</si>
  <si>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</si>
  <si>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</si>
  <si>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</si>
  <si>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</si>
  <si>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</si>
  <si>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</si>
  <si>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</si>
  <si>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</si>
  <si>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</si>
  <si>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</si>
  <si>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</si>
  <si>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</si>
  <si>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</si>
  <si>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</si>
  <si>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</si>
  <si>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</si>
  <si>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</si>
  <si>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</si>
  <si>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</si>
  <si>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</si>
  <si>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</si>
  <si>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</si>
  <si>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</si>
  <si>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</si>
  <si>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</si>
  <si>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</si>
  <si>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</si>
  <si>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</si>
  <si>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</si>
  <si>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</si>
  <si>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</si>
  <si>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</si>
  <si>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</si>
  <si>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</si>
  <si>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</si>
  <si>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</si>
  <si>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</si>
  <si>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</si>
  <si>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</si>
  <si>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</si>
  <si>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</si>
  <si>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</si>
  <si>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</si>
  <si>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</si>
  <si>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</si>
  <si>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</si>
  <si>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</si>
  <si>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</si>
  <si>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</si>
  <si>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</si>
  <si>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</si>
  <si>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</si>
  <si>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</si>
  <si>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</si>
  <si>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</si>
  <si>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</si>
  <si>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</si>
  <si>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</si>
  <si>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</si>
  <si>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</si>
  <si>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</si>
  <si>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</si>
  <si>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</si>
  <si>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</si>
  <si>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</si>
  <si>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</si>
  <si>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</si>
  <si>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</si>
  <si>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</si>
  <si>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</si>
  <si>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</si>
  <si>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</si>
  <si>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</si>
  <si>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</si>
  <si>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</si>
  <si>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</si>
  <si>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</si>
  <si>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</si>
  <si>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</si>
  <si>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</si>
  <si>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</si>
  <si>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</si>
  <si>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</si>
  <si>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</si>
  <si>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</si>
  <si>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</si>
  <si>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</si>
  <si>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</si>
  <si>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</si>
  <si>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</si>
  <si>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</si>
  <si>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</si>
  <si>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</si>
  <si>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</si>
  <si>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</si>
  <si>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</si>
  <si>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</si>
  <si>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</si>
  <si>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</si>
  <si>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</si>
  <si>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</si>
  <si>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</si>
  <si>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</si>
  <si>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</si>
  <si>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</si>
  <si>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</si>
  <si>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</si>
  <si>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</si>
  <si>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</si>
  <si>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</si>
  <si>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</si>
  <si>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</si>
  <si>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</si>
  <si>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</si>
  <si>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</si>
  <si>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</si>
  <si>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</si>
  <si>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</si>
  <si>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</si>
  <si>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</si>
  <si>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</si>
  <si>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</si>
  <si>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</si>
  <si>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</si>
  <si>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</si>
  <si>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</si>
  <si>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</si>
  <si>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</si>
  <si>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</si>
  <si>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</si>
  <si>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</si>
  <si>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</si>
  <si>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</si>
  <si>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</si>
  <si>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</si>
  <si>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</si>
  <si>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</si>
  <si>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</si>
  <si>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</si>
  <si>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</si>
  <si>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</si>
  <si>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</si>
  <si>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</si>
  <si>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</si>
  <si>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</si>
  <si>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</si>
  <si>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</si>
  <si>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</si>
  <si>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</si>
  <si>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</si>
  <si>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</si>
  <si>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</si>
  <si>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</si>
  <si>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</si>
  <si>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</si>
  <si>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</si>
  <si>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</si>
  <si>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</si>
  <si>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</si>
  <si>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</si>
  <si>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</si>
  <si>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</si>
  <si>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</si>
  <si>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</si>
  <si>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</si>
  <si>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</si>
  <si>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</si>
  <si>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</si>
  <si>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</si>
  <si>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</si>
  <si>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</si>
  <si>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</si>
  <si>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</si>
  <si>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</si>
  <si>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</si>
  <si>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</si>
  <si>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</si>
  <si>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</si>
  <si>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</si>
  <si>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</si>
  <si>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</si>
  <si>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</si>
  <si>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</si>
  <si>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</si>
  <si>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</si>
  <si>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</si>
  <si>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</si>
  <si>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</si>
  <si>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</si>
  <si>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</si>
  <si>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</si>
  <si>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</si>
  <si>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</si>
  <si>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</si>
  <si>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</si>
  <si>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</si>
  <si>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</si>
  <si>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</si>
  <si>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</si>
  <si>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</si>
  <si>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</si>
  <si>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</si>
  <si>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</si>
  <si>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</si>
  <si>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</si>
  <si>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</si>
  <si>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</si>
  <si>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</si>
  <si>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</si>
  <si>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</si>
  <si>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</si>
  <si>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</si>
  <si>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</si>
  <si>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</si>
  <si>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</si>
  <si>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</si>
  <si>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</si>
  <si>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</si>
  <si>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</si>
  <si>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</si>
  <si>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</si>
  <si>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</si>
  <si>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</si>
  <si>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</si>
  <si>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</si>
  <si>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</si>
  <si>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</si>
  <si>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</si>
  <si>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</si>
  <si>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</si>
  <si>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</si>
  <si>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</si>
  <si>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</si>
  <si>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</si>
  <si>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</si>
  <si>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</si>
  <si>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</si>
  <si>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</si>
  <si>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</si>
  <si>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</si>
  <si>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</si>
  <si>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</si>
  <si>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</si>
  <si>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</si>
  <si>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</si>
  <si>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</si>
  <si>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</si>
  <si>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</si>
  <si>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</si>
  <si>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</si>
  <si>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</si>
  <si>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</si>
  <si>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</si>
  <si>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</si>
  <si>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</si>
  <si>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</si>
  <si>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</si>
  <si>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</si>
  <si>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</si>
  <si>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</si>
  <si>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</si>
  <si>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</si>
  <si>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</si>
  <si>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</si>
  <si>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</si>
  <si>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</si>
  <si>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</si>
  <si>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</si>
  <si>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</si>
  <si>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</si>
  <si>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</si>
  <si>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</si>
  <si>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</si>
  <si>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</si>
  <si>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</si>
  <si>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</si>
  <si>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</si>
  <si>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</si>
  <si>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</si>
  <si>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</si>
  <si>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</si>
  <si>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</si>
  <si>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</si>
  <si>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</si>
  <si>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</si>
  <si>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</si>
  <si>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</si>
  <si>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</si>
  <si>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</si>
  <si>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</si>
  <si>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</si>
  <si>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</si>
  <si>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</si>
  <si>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</si>
  <si>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</si>
  <si>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</si>
  <si>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</si>
  <si>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</si>
  <si>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</si>
  <si>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</si>
  <si>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</si>
  <si>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</si>
  <si>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</si>
  <si>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</si>
  <si>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</si>
  <si>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</si>
  <si>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</si>
  <si>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</si>
  <si>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</si>
  <si>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</si>
  <si>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</si>
  <si>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</si>
  <si>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</si>
  <si>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</si>
  <si>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</si>
  <si>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</si>
  <si>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</si>
  <si>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</si>
  <si>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</si>
  <si>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</si>
  <si>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</si>
  <si>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</si>
  <si>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</si>
  <si>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</si>
  <si>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</si>
  <si>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</si>
  <si>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</si>
  <si>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</si>
  <si>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</si>
  <si>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</si>
  <si>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</si>
  <si>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</si>
  <si>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</si>
  <si>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</si>
  <si>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</si>
  <si>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</si>
  <si>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</si>
  <si>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</si>
  <si>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</si>
  <si>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</si>
  <si>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</si>
  <si>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</si>
  <si>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</si>
  <si>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</si>
  <si>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</si>
  <si>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</si>
  <si>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</si>
  <si>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</si>
  <si>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</si>
  <si>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</si>
  <si>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</si>
  <si>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</si>
  <si>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</si>
  <si>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</si>
  <si>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</si>
  <si>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</si>
  <si>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</si>
  <si>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</si>
  <si>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</si>
  <si>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</si>
  <si>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</si>
  <si>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</si>
  <si>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</si>
  <si>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</si>
  <si>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</si>
  <si>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</si>
  <si>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</si>
  <si>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</si>
  <si>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</si>
  <si>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</si>
  <si>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</si>
  <si>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</si>
  <si>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</si>
  <si>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</si>
  <si>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</si>
  <si>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</si>
  <si>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</si>
  <si>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</si>
  <si>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</si>
  <si>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</si>
  <si>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</si>
  <si>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</si>
  <si>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</si>
  <si>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</si>
  <si>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</si>
  <si>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</si>
  <si>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</si>
  <si>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</si>
  <si>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</si>
  <si>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</si>
  <si>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</si>
  <si>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</si>
  <si>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</si>
  <si>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</si>
  <si>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</si>
  <si>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</si>
  <si>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</si>
  <si>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</si>
  <si>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</si>
  <si>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</si>
  <si>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</si>
  <si>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</si>
  <si>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</si>
  <si>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</si>
  <si>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</si>
  <si>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</si>
  <si>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</si>
  <si>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</si>
  <si>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</si>
  <si>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</si>
  <si>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</si>
  <si>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</si>
  <si>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</si>
  <si>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</si>
  <si>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</si>
  <si>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</si>
  <si>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</si>
  <si>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</si>
  <si>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</si>
  <si>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</si>
  <si>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</si>
  <si>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</si>
  <si>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</si>
  <si>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</si>
  <si>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</si>
  <si>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</si>
  <si>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</si>
  <si>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</si>
  <si>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</si>
  <si>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</si>
  <si>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</si>
  <si>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</si>
  <si>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</si>
  <si>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</si>
  <si>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</si>
  <si>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</si>
  <si>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</si>
  <si>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</si>
  <si>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</si>
  <si>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</si>
  <si>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</si>
  <si>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</si>
  <si>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</si>
  <si>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</si>
  <si>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</si>
  <si>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</si>
  <si>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</si>
  <si>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</si>
  <si>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</si>
  <si>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</si>
  <si>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</si>
  <si>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</si>
  <si>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</si>
  <si>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</si>
  <si>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</si>
  <si>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</si>
  <si>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</si>
  <si>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</si>
  <si>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</si>
  <si>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</si>
  <si>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</si>
  <si>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</si>
  <si>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</si>
  <si>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</si>
  <si>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</si>
  <si>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</si>
  <si>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</si>
  <si>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</si>
  <si>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</si>
  <si>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</si>
  <si>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</si>
  <si>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</si>
  <si>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</si>
  <si>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</si>
  <si>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</si>
  <si>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</si>
  <si>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</si>
  <si>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</si>
  <si>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</si>
  <si>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</si>
  <si>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</si>
  <si>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</si>
  <si>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</si>
  <si>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</si>
  <si>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</si>
  <si>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</si>
  <si>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</si>
  <si>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</si>
  <si>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</si>
  <si>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</si>
  <si>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</si>
  <si>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</si>
  <si>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</si>
  <si>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</si>
  <si>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</si>
  <si>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</si>
  <si>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</si>
  <si>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</si>
  <si>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</si>
  <si>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</si>
  <si>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</si>
  <si>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</si>
  <si>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</si>
  <si>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</si>
  <si>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</si>
  <si>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</si>
  <si>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</si>
  <si>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</si>
  <si>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</si>
  <si>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</si>
  <si>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</si>
  <si>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</si>
  <si>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</si>
  <si>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</si>
  <si>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</si>
  <si>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</si>
  <si>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</si>
  <si>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</si>
  <si>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</si>
  <si>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</si>
  <si>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</si>
  <si>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</si>
  <si>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</si>
  <si>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</si>
  <si>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</si>
  <si>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</si>
  <si>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</si>
  <si>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</si>
  <si>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</si>
  <si>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</si>
  <si>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</si>
  <si>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</si>
  <si>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</si>
  <si>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</si>
  <si>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</si>
  <si>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</si>
  <si>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</si>
  <si>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</si>
  <si>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</si>
  <si>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</si>
  <si>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</si>
  <si>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</si>
  <si>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</si>
  <si>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</si>
  <si>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</si>
  <si>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</si>
  <si>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</si>
  <si>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</si>
  <si>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</si>
  <si>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</si>
  <si>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</si>
  <si>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</si>
  <si>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</si>
  <si>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</si>
  <si>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</si>
  <si>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</si>
  <si>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</si>
  <si>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</si>
  <si>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</si>
  <si>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</si>
  <si>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</si>
  <si>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</si>
  <si>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</si>
  <si>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</si>
  <si>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</si>
  <si>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</si>
  <si>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</si>
  <si>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</si>
  <si>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</si>
  <si>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</si>
  <si>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</si>
  <si>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</si>
  <si>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</si>
  <si>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</si>
  <si>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</si>
  <si>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</si>
  <si>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</si>
  <si>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</si>
  <si>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</si>
  <si>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</si>
  <si>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</si>
  <si>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</si>
  <si>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</si>
  <si>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</si>
  <si>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</si>
  <si>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</si>
  <si>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</si>
  <si>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</si>
  <si>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</si>
  <si>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</si>
  <si>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</si>
  <si>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</si>
  <si>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</si>
  <si>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</si>
  <si>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</si>
  <si>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</si>
  <si>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</si>
  <si>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</si>
  <si>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</si>
  <si>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</si>
  <si>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</si>
  <si>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</si>
  <si>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</si>
  <si>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</si>
  <si>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</si>
  <si>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</si>
  <si>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</si>
  <si>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</si>
  <si>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</si>
  <si>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</si>
  <si>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</si>
  <si>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</si>
  <si>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</si>
  <si>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</si>
  <si>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</si>
  <si>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</si>
  <si>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</si>
  <si>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</si>
  <si>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</si>
  <si>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</si>
  <si>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</si>
  <si>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</si>
  <si>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</si>
  <si>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</si>
  <si>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</si>
  <si>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</si>
  <si>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</si>
  <si>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</si>
  <si>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</si>
  <si>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</si>
  <si>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</si>
  <si>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</si>
  <si>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</si>
  <si>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</si>
  <si>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</si>
  <si>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</si>
  <si>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</si>
  <si>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</si>
  <si>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</si>
  <si>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</si>
  <si>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</si>
  <si>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</si>
  <si>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</si>
  <si>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</si>
  <si>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</si>
  <si>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</si>
  <si>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</si>
  <si>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</si>
  <si>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</si>
  <si>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</si>
  <si>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</si>
  <si>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</si>
  <si>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</si>
  <si>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</si>
  <si>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</si>
  <si>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</si>
  <si>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</si>
  <si>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</si>
  <si>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</si>
  <si>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</si>
  <si>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</si>
  <si>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</si>
  <si>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</si>
  <si>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</si>
  <si>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</si>
  <si>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</si>
  <si>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</si>
  <si>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</si>
  <si>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</si>
  <si>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</si>
  <si>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</si>
  <si>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</si>
  <si>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</si>
  <si>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</si>
  <si>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</si>
  <si>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</si>
  <si>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</si>
  <si>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</si>
  <si>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</si>
  <si>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</si>
  <si>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</si>
  <si>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</si>
  <si>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</si>
  <si>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</si>
  <si>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</si>
  <si>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</si>
  <si>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</si>
  <si>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</si>
  <si>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</si>
  <si>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</si>
  <si>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</si>
  <si>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</si>
  <si>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</si>
  <si>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</si>
  <si>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</si>
  <si>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</si>
  <si>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</si>
  <si>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</si>
  <si>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</si>
  <si>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</si>
  <si>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</si>
  <si>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</si>
  <si>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</si>
  <si>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</si>
  <si>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</si>
  <si>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</si>
  <si>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</si>
  <si>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</si>
  <si>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</si>
  <si>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</si>
  <si>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</si>
  <si>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</si>
  <si>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</si>
  <si>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</si>
  <si>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</si>
  <si>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</si>
  <si>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</si>
  <si>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</si>
  <si>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</si>
  <si>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</si>
  <si>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</si>
  <si>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</si>
  <si>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</si>
  <si>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</si>
  <si>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</si>
  <si>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</si>
  <si>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</si>
  <si>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</si>
  <si>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</si>
  <si>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</si>
  <si>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</si>
  <si>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</si>
  <si>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</si>
  <si>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</si>
  <si>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</si>
  <si>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</si>
  <si>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</si>
  <si>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</si>
  <si>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</si>
  <si>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</si>
  <si>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</si>
  <si>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</si>
  <si>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</si>
  <si>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</si>
  <si>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</si>
  <si>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</si>
  <si>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</si>
  <si>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</si>
  <si>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</si>
  <si>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</si>
  <si>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</si>
  <si>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</si>
  <si>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</si>
  <si>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</si>
  <si>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</si>
  <si>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</si>
  <si>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</si>
  <si>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</si>
  <si>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</si>
  <si>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</si>
  <si>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</si>
  <si>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</si>
  <si>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</si>
  <si>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</si>
  <si>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</si>
  <si>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</si>
  <si>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</si>
  <si>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</si>
  <si>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</si>
  <si>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</si>
  <si>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</si>
  <si>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</si>
  <si>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</si>
  <si>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</si>
  <si>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</si>
  <si>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</si>
  <si>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</si>
  <si>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</si>
  <si>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</si>
  <si>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</si>
  <si>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</si>
  <si>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</si>
  <si>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</si>
  <si>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</si>
  <si>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</si>
  <si>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</si>
  <si>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</si>
  <si>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</si>
  <si>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</si>
  <si>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</si>
  <si>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</si>
  <si>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</si>
  <si>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</si>
  <si>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</si>
  <si>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</si>
  <si>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</si>
  <si>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</si>
  <si>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</si>
  <si>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</si>
  <si>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</si>
  <si>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</si>
  <si>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</si>
  <si>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</si>
  <si>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</si>
  <si>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</si>
  <si>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</si>
  <si>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</si>
  <si>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</si>
  <si>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</si>
  <si>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</si>
  <si>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</si>
  <si>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</si>
  <si>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</si>
  <si>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</si>
  <si>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</si>
  <si>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</si>
  <si>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</si>
  <si>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</si>
  <si>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</si>
  <si>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</si>
  <si>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</si>
  <si>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</si>
  <si>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</si>
  <si>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</si>
  <si>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</si>
  <si>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</si>
  <si>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</si>
  <si>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</si>
  <si>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</si>
  <si>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</si>
  <si>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</si>
  <si>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</si>
  <si>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</si>
  <si>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</si>
  <si>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</si>
  <si>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</si>
  <si>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</si>
  <si>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</si>
  <si>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</si>
  <si>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</si>
  <si>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</si>
  <si>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</si>
  <si>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</si>
  <si>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</si>
  <si>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</si>
  <si>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</si>
  <si>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</si>
  <si>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</si>
  <si>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</si>
  <si>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</si>
  <si>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</si>
  <si>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</si>
  <si>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</si>
  <si>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</si>
  <si>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</si>
  <si>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</si>
  <si>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</si>
  <si>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</si>
  <si>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</si>
  <si>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</si>
  <si>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</si>
  <si>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</si>
  <si>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</si>
  <si>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</si>
  <si>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</si>
  <si>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</si>
  <si>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</si>
  <si>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</si>
  <si>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</si>
  <si>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</si>
  <si>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</si>
  <si>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</si>
  <si>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</si>
  <si>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</si>
  <si>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</si>
  <si>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</si>
  <si>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</si>
  <si>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</si>
  <si>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</si>
  <si>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</si>
  <si>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</si>
  <si>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</si>
  <si>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</si>
  <si>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</si>
  <si>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</si>
  <si>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</si>
  <si>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</si>
  <si>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</si>
  <si>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</si>
  <si>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</si>
  <si>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</si>
  <si>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</si>
  <si>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</si>
  <si>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</si>
  <si>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</si>
  <si>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</si>
  <si>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</si>
  <si>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</si>
  <si>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</si>
  <si>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</si>
  <si>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</si>
  <si>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</si>
  <si>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</si>
  <si>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</si>
  <si>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</si>
  <si>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</si>
  <si>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</si>
  <si>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</si>
  <si>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</si>
  <si>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</si>
  <si>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</si>
  <si>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</si>
  <si>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</si>
  <si>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</si>
  <si>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</si>
  <si>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</si>
  <si>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</si>
  <si>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</si>
  <si>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</si>
  <si>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</si>
  <si>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</si>
  <si>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</si>
  <si>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</si>
  <si>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</si>
  <si>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</si>
  <si>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</si>
  <si>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</si>
  <si>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</si>
  <si>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</si>
  <si>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</si>
  <si>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</si>
  <si>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</si>
  <si>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</si>
  <si>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</si>
  <si>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</si>
  <si>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</si>
  <si>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</si>
  <si>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</si>
  <si>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</si>
  <si>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</si>
  <si>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</si>
  <si>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</si>
  <si>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</si>
  <si>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</si>
  <si>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</si>
  <si>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</si>
  <si>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</si>
  <si>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</si>
  <si>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</si>
  <si>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</si>
  <si>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</si>
  <si>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</si>
  <si>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</si>
  <si>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</si>
  <si>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</si>
  <si>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</si>
  <si>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</si>
  <si>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</si>
  <si>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</si>
  <si>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</si>
  <si>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</si>
  <si>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</si>
  <si>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</si>
  <si>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</si>
  <si>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</si>
  <si>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</si>
  <si>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</si>
  <si>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</si>
  <si>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</si>
  <si>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</si>
  <si>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</si>
  <si>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</si>
  <si>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</si>
  <si>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</si>
  <si>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</si>
  <si>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</si>
  <si>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</si>
  <si>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</si>
  <si>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</si>
  <si>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</si>
  <si>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</si>
  <si>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</si>
  <si>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</si>
  <si>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</si>
  <si>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</si>
  <si>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</si>
  <si>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</si>
  <si>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</si>
  <si>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</si>
  <si>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</si>
  <si>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</si>
  <si>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</si>
  <si>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</si>
  <si>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</si>
  <si>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</si>
  <si>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</si>
  <si>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</si>
  <si>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</si>
  <si>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</si>
  <si>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</si>
  <si>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</si>
  <si>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</si>
  <si>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</si>
  <si>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</si>
  <si>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</si>
  <si>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</si>
  <si>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</si>
  <si>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</si>
  <si>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</si>
  <si>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</si>
  <si>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</si>
  <si>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</si>
  <si>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</si>
  <si>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</si>
  <si>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</si>
  <si>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</si>
  <si>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</si>
  <si>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</si>
  <si>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</si>
  <si>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</si>
  <si>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</si>
  <si>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</si>
  <si>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</si>
  <si>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</si>
  <si>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</si>
  <si>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</si>
  <si>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</si>
  <si>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</si>
  <si>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</si>
  <si>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</si>
  <si>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</si>
  <si>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</si>
  <si>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</si>
  <si>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</si>
  <si>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</si>
  <si>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</si>
  <si>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</si>
  <si>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</si>
  <si>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</si>
  <si>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</si>
  <si>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</si>
  <si>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</si>
  <si>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</si>
  <si>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</si>
  <si>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</si>
  <si>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</si>
  <si>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</si>
  <si>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</si>
  <si>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</si>
  <si>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</si>
  <si>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</si>
  <si>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</si>
  <si>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</si>
  <si>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</si>
  <si>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</si>
  <si>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</si>
  <si>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</si>
  <si>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</si>
  <si>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</si>
  <si>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</si>
  <si>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</si>
  <si>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</si>
  <si>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</si>
  <si>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</si>
  <si>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</si>
  <si>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</si>
  <si>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</si>
  <si>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</si>
  <si>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</si>
  <si>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</si>
  <si>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</si>
  <si>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</si>
  <si>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</si>
  <si>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</si>
  <si>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</si>
  <si>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</si>
  <si>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</si>
  <si>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</si>
  <si>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</si>
  <si>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</si>
  <si>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</si>
  <si>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</si>
  <si>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</si>
  <si>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</si>
  <si>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</si>
  <si>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</si>
  <si>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</si>
  <si>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</si>
  <si>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</si>
  <si>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</si>
  <si>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</si>
  <si>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</si>
  <si>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</si>
  <si>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</si>
  <si>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</si>
  <si>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</si>
  <si>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</si>
  <si>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</si>
  <si>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</si>
  <si>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</si>
  <si>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</si>
  <si>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</si>
  <si>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</si>
  <si>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</si>
  <si>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</si>
  <si>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</si>
  <si>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</si>
  <si>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</si>
  <si>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</si>
  <si>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</si>
  <si>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</si>
  <si>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</si>
  <si>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</si>
  <si>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</si>
  <si>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</si>
  <si>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</si>
  <si>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</si>
  <si>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</si>
  <si>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</si>
  <si>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</si>
  <si>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</si>
  <si>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</si>
  <si>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</si>
  <si>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</si>
  <si>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</si>
  <si>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</si>
  <si>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</si>
  <si>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</si>
  <si>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</si>
  <si>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</si>
  <si>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</si>
  <si>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</si>
  <si>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</si>
  <si>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</si>
  <si>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</si>
  <si>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</si>
  <si>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</si>
  <si>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</si>
  <si>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</si>
  <si>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</si>
  <si>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</si>
  <si>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</si>
  <si>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</si>
  <si>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</si>
  <si>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</si>
  <si>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</si>
  <si>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</si>
  <si>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</si>
  <si>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</si>
  <si>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</si>
  <si>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</si>
  <si>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</si>
  <si>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</si>
  <si>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</si>
  <si>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</si>
  <si>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</si>
  <si>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</si>
  <si>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</si>
  <si>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</si>
  <si>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</si>
  <si>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</si>
  <si>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</si>
  <si>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</si>
  <si>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</si>
  <si>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</si>
  <si>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</si>
  <si>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</si>
  <si>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</si>
  <si>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</si>
  <si>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</si>
  <si>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</si>
  <si>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</si>
  <si>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</si>
  <si>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</si>
  <si>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</si>
  <si>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</si>
  <si>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</si>
  <si>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</si>
  <si>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</si>
  <si>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</si>
  <si>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</si>
  <si>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</si>
  <si>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</si>
  <si>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</si>
  <si>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</si>
  <si>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</si>
  <si>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</si>
  <si>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</si>
  <si>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</si>
  <si>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</si>
  <si>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</si>
  <si>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</si>
  <si>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</si>
  <si>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</si>
  <si>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</si>
  <si>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</si>
  <si>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</si>
  <si>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</si>
  <si>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</si>
  <si>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</si>
  <si>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</si>
  <si>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</si>
  <si>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</si>
  <si>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</si>
  <si>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</si>
  <si>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</si>
  <si>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</si>
  <si>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</si>
  <si>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</si>
  <si>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</si>
  <si>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</si>
  <si>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</si>
  <si>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</si>
  <si>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</si>
  <si>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</si>
  <si>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</si>
  <si>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</si>
  <si>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</si>
  <si>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</si>
  <si>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</si>
  <si>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</si>
  <si>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</si>
  <si>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</si>
  <si>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</si>
  <si>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</si>
  <si>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</si>
  <si>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</si>
  <si>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</si>
  <si>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</si>
  <si>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</si>
  <si>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</si>
  <si>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</si>
  <si>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</si>
  <si>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</si>
  <si>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</si>
  <si>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</si>
  <si>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</si>
  <si>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</si>
  <si>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</si>
  <si>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</si>
  <si>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</si>
  <si>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</si>
  <si>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</si>
  <si>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</si>
  <si>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</si>
  <si>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</si>
  <si>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</si>
  <si>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</si>
  <si>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</si>
  <si>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</si>
  <si>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</si>
  <si>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</si>
  <si>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</si>
  <si>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</si>
  <si>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</si>
  <si>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</si>
  <si>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</si>
  <si>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</si>
  <si>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</si>
  <si>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</si>
  <si>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</si>
  <si>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</si>
  <si>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</si>
  <si>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</si>
  <si>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</si>
  <si>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</si>
  <si>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</si>
  <si>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</si>
  <si>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</si>
  <si>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</si>
  <si>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</si>
  <si>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</si>
  <si>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</si>
  <si>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</si>
  <si>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</si>
  <si>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</si>
  <si>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</si>
  <si>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</si>
  <si>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</si>
  <si>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</si>
  <si>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</si>
  <si>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</si>
  <si>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</si>
  <si>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</si>
  <si>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</si>
  <si>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</si>
  <si>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</si>
  <si>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</si>
  <si>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</si>
  <si>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</si>
  <si>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</si>
  <si>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</si>
  <si>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</si>
  <si>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</si>
  <si>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</si>
  <si>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</si>
  <si>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</si>
  <si>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</si>
  <si>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</si>
  <si>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</si>
  <si>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</si>
  <si>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</si>
  <si>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</si>
  <si>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</si>
  <si>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</si>
  <si>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</si>
  <si>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</si>
  <si>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</si>
  <si>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</si>
  <si>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</si>
  <si>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</si>
  <si>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</si>
  <si>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</si>
  <si>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</si>
  <si>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</si>
  <si>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</si>
  <si>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</si>
  <si>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</si>
  <si>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</si>
  <si>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</si>
  <si>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</si>
  <si>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</si>
  <si>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</si>
  <si>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</si>
  <si>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</si>
  <si>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</si>
  <si>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</si>
  <si>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</si>
  <si>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</si>
  <si>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</si>
  <si>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</si>
  <si>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</si>
  <si>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</si>
  <si>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</si>
  <si>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</si>
  <si>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</si>
  <si>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</si>
  <si>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</si>
  <si>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</si>
  <si>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</si>
  <si>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</si>
  <si>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</si>
  <si>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</si>
  <si>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</si>
  <si>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</si>
  <si>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</si>
  <si>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</si>
  <si>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</si>
  <si>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</si>
  <si>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</si>
  <si>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</si>
  <si>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</si>
  <si>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</si>
  <si>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</si>
  <si>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</si>
  <si>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</si>
  <si>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</si>
  <si>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</si>
  <si>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</si>
  <si>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</si>
  <si>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</si>
  <si>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</si>
  <si>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</si>
  <si>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</si>
  <si>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</si>
  <si>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</si>
  <si>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</si>
  <si>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</si>
  <si>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</si>
  <si>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</si>
  <si>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</si>
  <si>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</si>
  <si>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</si>
  <si>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</si>
  <si>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</si>
  <si>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</si>
  <si>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</si>
  <si>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</si>
  <si>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</si>
  <si>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</si>
  <si>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</si>
  <si>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</si>
  <si>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</si>
  <si>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</si>
  <si>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</si>
  <si>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</si>
  <si>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</si>
  <si>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</si>
  <si>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</si>
  <si>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</si>
  <si>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</si>
  <si>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</si>
  <si>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</si>
  <si>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</si>
  <si>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</si>
  <si>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</si>
  <si>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</si>
  <si>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</si>
  <si>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</si>
  <si>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</si>
  <si>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</si>
  <si>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</si>
  <si>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</si>
  <si>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</si>
  <si>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</si>
  <si>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</si>
  <si>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</si>
  <si>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</si>
  <si>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</si>
  <si>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</si>
  <si>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</si>
  <si>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</si>
  <si>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</si>
  <si>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</si>
  <si>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</si>
  <si>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</si>
  <si>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</si>
  <si>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</si>
  <si>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</si>
  <si>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</si>
  <si>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</si>
  <si>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</si>
  <si>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</si>
  <si>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</si>
  <si>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</si>
  <si>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</si>
  <si>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</si>
  <si>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</si>
  <si>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</si>
  <si>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</si>
  <si>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</si>
  <si>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</si>
  <si>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</si>
  <si>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</si>
  <si>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</si>
  <si>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</si>
  <si>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</si>
  <si>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</si>
  <si>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</si>
  <si>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</si>
  <si>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</si>
  <si>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</si>
  <si>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</si>
  <si>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</si>
  <si>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</si>
  <si>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</si>
  <si>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</si>
  <si>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</si>
  <si>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</si>
  <si>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</si>
  <si>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</si>
  <si>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</si>
  <si>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</si>
  <si>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</si>
  <si>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</si>
  <si>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</si>
  <si>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</si>
  <si>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</si>
  <si>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</si>
  <si>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</si>
  <si>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</si>
  <si>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</si>
  <si>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</si>
  <si>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</si>
  <si>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</si>
  <si>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</si>
  <si>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</si>
  <si>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</si>
  <si>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</si>
  <si>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</si>
  <si>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</si>
  <si>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</si>
  <si>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</si>
  <si>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</si>
  <si>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</si>
  <si>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</si>
  <si>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</si>
  <si>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</si>
  <si>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</si>
  <si>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</si>
  <si>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</si>
  <si>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</si>
  <si>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</si>
  <si>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</si>
  <si>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</si>
  <si>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</si>
  <si>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</si>
  <si>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</si>
  <si>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</si>
  <si>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</si>
  <si>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</si>
  <si>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</si>
  <si>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</si>
  <si>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</si>
  <si>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</si>
  <si>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</si>
  <si>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</si>
  <si>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</si>
  <si>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</si>
  <si>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</si>
  <si>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</si>
  <si>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</si>
  <si>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</si>
  <si>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</si>
  <si>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</si>
  <si>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</si>
  <si>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</si>
  <si>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</si>
  <si>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</si>
  <si>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</si>
  <si>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</si>
  <si>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</si>
  <si>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</si>
  <si>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</si>
  <si>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</si>
  <si>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</si>
  <si>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</si>
  <si>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</si>
  <si>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</si>
  <si>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</si>
  <si>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</si>
  <si>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</si>
  <si>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</si>
  <si>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</si>
  <si>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</si>
  <si>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</si>
  <si>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</si>
  <si>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</si>
  <si>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</si>
  <si>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</si>
  <si>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</si>
  <si>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</si>
  <si>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</si>
  <si>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</si>
  <si>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</si>
  <si>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</si>
  <si>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</si>
  <si>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</si>
  <si>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</si>
  <si>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</si>
  <si>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</si>
  <si>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</si>
  <si>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</si>
  <si>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</si>
  <si>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</si>
  <si>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</si>
  <si>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</si>
  <si>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</si>
  <si>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</si>
  <si>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</si>
  <si>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</si>
  <si>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</si>
  <si>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</si>
  <si>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</si>
  <si>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</si>
  <si>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</si>
  <si>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</si>
  <si>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</si>
  <si>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</si>
  <si>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</si>
  <si>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</si>
  <si>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</si>
  <si>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</si>
  <si>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</si>
  <si>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</si>
  <si>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</si>
  <si>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</si>
  <si>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</si>
  <si>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</si>
  <si>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</si>
  <si>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</si>
  <si>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</si>
  <si>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</si>
  <si>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</si>
  <si>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</si>
  <si>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</si>
  <si>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</si>
  <si>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</si>
  <si>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</si>
  <si>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</si>
  <si>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</si>
  <si>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</si>
  <si>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</si>
  <si>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</si>
  <si>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</si>
  <si>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</si>
  <si>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</si>
  <si>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</si>
  <si>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</si>
  <si>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</si>
  <si>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</si>
  <si>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</si>
  <si>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</si>
  <si>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</si>
  <si>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</si>
  <si>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</si>
  <si>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</si>
  <si>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</si>
  <si>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</si>
  <si>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</si>
  <si>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</si>
  <si>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</si>
  <si>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</si>
  <si>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</si>
  <si>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</si>
  <si>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</si>
  <si>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</si>
  <si>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</si>
  <si>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</si>
  <si>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</si>
  <si>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</si>
  <si>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</si>
  <si>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</si>
  <si>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</si>
  <si>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</si>
  <si>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</si>
  <si>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</si>
  <si>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</si>
  <si>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</si>
  <si>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</si>
  <si>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</si>
  <si>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</si>
  <si>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</si>
  <si>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</si>
  <si>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</si>
  <si>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</si>
  <si>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</si>
  <si>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</si>
  <si>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</si>
  <si>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</si>
  <si>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</si>
  <si>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</si>
  <si>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</si>
  <si>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</si>
  <si>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</si>
  <si>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</si>
  <si>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</si>
  <si>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</si>
  <si>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</si>
  <si>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</si>
  <si>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</si>
  <si>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</si>
  <si>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</si>
  <si>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</si>
  <si>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</si>
  <si>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</si>
  <si>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</si>
  <si>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</si>
  <si>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</si>
  <si>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</si>
  <si>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</si>
  <si>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</si>
  <si>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</si>
  <si>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</si>
  <si>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</si>
  <si>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</si>
  <si>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</si>
  <si>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</si>
  <si>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</si>
  <si>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</si>
  <si>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</si>
  <si>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</si>
  <si>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</si>
  <si>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</si>
  <si>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</si>
  <si>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</si>
  <si>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</si>
  <si>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</si>
  <si>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</si>
  <si>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</si>
  <si>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</si>
  <si>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</si>
  <si>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</si>
  <si>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</si>
  <si>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</si>
  <si>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</si>
  <si>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</si>
  <si>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</si>
  <si>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</si>
  <si>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</si>
  <si>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</si>
  <si>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</si>
  <si>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</si>
  <si>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</si>
  <si>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</si>
  <si>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</si>
  <si>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</si>
  <si>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</si>
  <si>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</si>
  <si>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</si>
  <si>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</si>
  <si>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</si>
  <si>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</si>
  <si>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</si>
  <si>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</si>
  <si>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</si>
  <si>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</si>
  <si>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</si>
  <si>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</si>
  <si>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</si>
  <si>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</si>
  <si>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</si>
  <si>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</si>
  <si>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</si>
  <si>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</si>
  <si>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</si>
  <si>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</si>
  <si>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</si>
  <si>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</si>
  <si>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</si>
  <si>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</si>
  <si>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</si>
  <si>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</si>
  <si>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</si>
  <si>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</si>
  <si>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</si>
  <si>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</si>
  <si>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</si>
  <si>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</si>
  <si>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</si>
  <si>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</si>
  <si>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</si>
  <si>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</si>
  <si>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</si>
  <si>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</si>
  <si>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</si>
  <si>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</si>
  <si>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</si>
  <si>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</si>
  <si>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</si>
  <si>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</si>
  <si>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</si>
  <si>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</si>
  <si>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</si>
  <si>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</si>
  <si>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</si>
  <si>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</si>
  <si>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</si>
  <si>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</si>
  <si>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</si>
  <si>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</si>
  <si>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</si>
  <si>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</si>
  <si>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</si>
  <si>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</si>
  <si>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</si>
  <si>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</si>
  <si>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</si>
  <si>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</si>
  <si>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</si>
  <si>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</si>
  <si>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</si>
  <si>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</si>
  <si>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</si>
  <si>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</si>
  <si>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</si>
  <si>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</si>
  <si>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</si>
  <si>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</si>
  <si>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</si>
  <si>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</si>
  <si>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</si>
  <si>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</si>
  <si>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</si>
  <si>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</si>
  <si>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</si>
  <si>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</si>
  <si>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</si>
  <si>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</si>
  <si>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</si>
  <si>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</si>
  <si>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</si>
  <si>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</si>
  <si>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</si>
  <si>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</si>
  <si>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</si>
  <si>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</si>
  <si>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</si>
  <si>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</si>
  <si>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</si>
  <si>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</si>
  <si>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</si>
  <si>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</si>
  <si>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</si>
  <si>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</si>
  <si>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</si>
  <si>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</si>
  <si>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</si>
  <si>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</si>
  <si>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</si>
  <si>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</si>
  <si>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</si>
  <si>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</si>
  <si>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</si>
  <si>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</si>
  <si>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</si>
  <si>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</si>
  <si>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</si>
  <si>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</si>
  <si>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</si>
  <si>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</si>
  <si>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</si>
  <si>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</si>
  <si>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</si>
  <si>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</si>
  <si>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</si>
  <si>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</si>
  <si>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</si>
  <si>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</si>
  <si>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</si>
  <si>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</si>
  <si>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</si>
  <si>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</si>
  <si>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</si>
  <si>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</si>
  <si>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</si>
  <si>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</si>
  <si>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</si>
  <si>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</si>
  <si>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</si>
  <si>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</si>
  <si>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</si>
  <si>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</si>
  <si>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</si>
  <si>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</si>
  <si>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</si>
  <si>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</si>
  <si>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</si>
  <si>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</si>
  <si>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</si>
  <si>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</si>
  <si>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</si>
  <si>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</si>
  <si>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</si>
  <si>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</si>
  <si>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</si>
  <si>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</si>
  <si>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</si>
  <si>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</si>
  <si>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</si>
  <si>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</si>
  <si>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</si>
  <si>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</si>
  <si>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</si>
  <si>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</si>
  <si>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</si>
  <si>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</si>
  <si>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</si>
  <si>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</si>
  <si>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</si>
  <si>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</si>
  <si>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</si>
  <si>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</si>
  <si>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</si>
  <si>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</si>
  <si>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</si>
  <si>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</si>
  <si>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</si>
  <si>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</si>
  <si>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</si>
  <si>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</si>
  <si>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</si>
  <si>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</si>
  <si>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</si>
  <si>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</si>
  <si>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</si>
  <si>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</si>
  <si>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</si>
  <si>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</si>
  <si>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</si>
  <si>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</si>
  <si>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</si>
  <si>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</si>
  <si>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</si>
  <si>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</si>
  <si>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</si>
  <si>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</si>
  <si>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</si>
  <si>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</si>
  <si>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</si>
  <si>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</si>
  <si>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</si>
  <si>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</si>
  <si>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</si>
  <si>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</si>
  <si>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</si>
  <si>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</si>
  <si>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</si>
  <si>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</si>
  <si>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</si>
  <si>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</si>
  <si>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</si>
  <si>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</si>
  <si>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</si>
  <si>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</si>
  <si>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</si>
  <si>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</si>
  <si>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</si>
  <si>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</si>
  <si>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</si>
  <si>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</si>
  <si>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</si>
  <si>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</si>
  <si>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</si>
  <si>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</si>
  <si>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</si>
  <si>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</si>
  <si>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</si>
  <si>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</si>
  <si>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</si>
  <si>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</si>
  <si>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</si>
  <si>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</si>
  <si>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</si>
  <si>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</si>
  <si>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</si>
  <si>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</si>
  <si>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</si>
  <si>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</si>
  <si>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</si>
  <si>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</si>
  <si>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</si>
  <si>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</si>
  <si>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</si>
  <si>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</si>
  <si>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</si>
  <si>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</si>
  <si>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</si>
  <si>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</si>
  <si>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</si>
  <si>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</si>
  <si>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</si>
  <si>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</si>
  <si>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</si>
  <si>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</si>
  <si>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</si>
  <si>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</si>
  <si>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</si>
  <si>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</si>
  <si>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</si>
  <si>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</si>
  <si>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</si>
  <si>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</si>
  <si>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</si>
  <si>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</si>
  <si>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</si>
  <si>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</si>
  <si>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</si>
  <si>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</si>
  <si>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</si>
  <si>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</si>
  <si>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</si>
  <si>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</si>
  <si>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</si>
  <si>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</si>
  <si>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</si>
  <si>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</si>
  <si>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</si>
  <si>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</si>
  <si>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</si>
  <si>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</si>
  <si>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</si>
  <si>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</si>
  <si>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</si>
  <si>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</si>
  <si>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</si>
  <si>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</si>
  <si>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</si>
  <si>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</si>
  <si>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</si>
  <si>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</si>
  <si>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</si>
  <si>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</si>
  <si>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</si>
  <si>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</si>
  <si>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</si>
  <si>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</si>
  <si>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</si>
  <si>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</si>
  <si>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</si>
  <si>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</si>
  <si>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</si>
  <si>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</si>
  <si>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</si>
  <si>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</si>
  <si>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</si>
  <si>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</si>
  <si>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</si>
  <si>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</si>
  <si>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</si>
  <si>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</si>
  <si>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</si>
  <si>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</si>
  <si>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</si>
  <si>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</si>
  <si>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</si>
  <si>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</si>
  <si>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</si>
  <si>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</si>
  <si>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</si>
  <si>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</si>
  <si>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</si>
  <si>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</si>
  <si>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</si>
  <si>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</si>
  <si>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</si>
  <si>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</si>
  <si>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</si>
  <si>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</si>
  <si>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</si>
  <si>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</si>
  <si>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</si>
  <si>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</si>
  <si>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</si>
  <si>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</si>
  <si>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</si>
  <si>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</si>
  <si>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</si>
  <si>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</si>
  <si>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</si>
  <si>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</si>
  <si>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</si>
  <si>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</si>
  <si>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</si>
  <si>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</si>
  <si>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</si>
  <si>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</si>
  <si>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</si>
  <si>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</si>
  <si>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</si>
  <si>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</si>
  <si>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</si>
  <si>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</si>
  <si>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</si>
  <si>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</si>
  <si>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</si>
  <si>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</si>
  <si>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</si>
  <si>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</si>
  <si>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</si>
  <si>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</si>
  <si>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</si>
  <si>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</si>
  <si>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</si>
  <si>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</si>
  <si>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</si>
  <si>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</si>
  <si>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</si>
  <si>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</si>
  <si>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</si>
  <si>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</si>
  <si>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</si>
  <si>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</si>
  <si>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</si>
  <si>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</si>
  <si>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</si>
  <si>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</si>
  <si>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</si>
  <si>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</si>
  <si>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</si>
  <si>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</si>
  <si>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</si>
  <si>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</si>
  <si>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</si>
  <si>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</si>
  <si>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</si>
  <si>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</si>
  <si>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</si>
  <si>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</si>
  <si>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</si>
  <si>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</si>
  <si>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</si>
  <si>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</si>
  <si>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</si>
  <si>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</si>
  <si>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</si>
  <si>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</si>
  <si>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</si>
  <si>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</si>
  <si>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</si>
  <si>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</si>
  <si>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</si>
  <si>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</si>
  <si>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</si>
  <si>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</si>
  <si>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</si>
  <si>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</si>
  <si>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</si>
  <si>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</si>
  <si>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</si>
  <si>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</si>
  <si>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</si>
  <si>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</si>
  <si>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</si>
  <si>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</si>
  <si>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</si>
  <si>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</si>
  <si>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</si>
  <si>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</si>
  <si>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</si>
  <si>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</si>
  <si>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</si>
  <si>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</si>
  <si>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</si>
  <si>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</si>
  <si>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</si>
  <si>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</si>
  <si>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</si>
  <si>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</si>
  <si>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</si>
  <si>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</si>
  <si>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</si>
  <si>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</si>
  <si>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</si>
  <si>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</si>
  <si>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</si>
  <si>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</si>
  <si>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</si>
  <si>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</si>
  <si>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</si>
  <si>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</si>
  <si>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</si>
  <si>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</si>
  <si>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</si>
  <si>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</si>
  <si>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</si>
  <si>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</si>
  <si>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</si>
  <si>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</si>
  <si>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</si>
  <si>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</si>
  <si>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</si>
  <si>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</si>
  <si>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</si>
  <si>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</si>
  <si>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</si>
  <si>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</si>
  <si>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</si>
  <si>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</si>
  <si>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</si>
  <si>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</si>
  <si>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</si>
  <si>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</si>
  <si>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</si>
  <si>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</si>
  <si>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</si>
  <si>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</si>
  <si>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</si>
  <si>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</si>
  <si>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</si>
  <si>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</si>
  <si>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</si>
  <si>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</si>
  <si>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</si>
  <si>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</si>
  <si>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</si>
  <si>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</si>
  <si>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</si>
  <si>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</si>
  <si>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</si>
  <si>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</si>
  <si>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</si>
  <si>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</si>
  <si>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</si>
  <si>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</si>
  <si>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</si>
  <si>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</si>
  <si>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</si>
  <si>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</si>
  <si>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</si>
  <si>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</si>
  <si>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</si>
  <si>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</si>
  <si>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</si>
  <si>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</si>
  <si>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</si>
  <si>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</si>
  <si>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</si>
  <si>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</si>
  <si>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</si>
  <si>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</si>
  <si>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</si>
  <si>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</si>
  <si>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</si>
  <si>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</si>
  <si>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</si>
  <si>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</si>
  <si>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</si>
  <si>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</si>
  <si>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</si>
  <si>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</si>
  <si>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</si>
  <si>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</si>
  <si>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</si>
  <si>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</si>
  <si>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</si>
  <si>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</si>
  <si>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</si>
  <si>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</si>
  <si>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</si>
  <si>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</si>
  <si>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</si>
  <si>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</si>
  <si>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</si>
  <si>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</si>
  <si>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</si>
  <si>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</si>
  <si>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</si>
  <si>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</si>
  <si>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</si>
  <si>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</si>
  <si>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</si>
  <si>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</si>
  <si>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</si>
  <si>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</si>
  <si>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</si>
  <si>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</si>
  <si>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</si>
  <si>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</si>
  <si>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</si>
  <si>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</si>
  <si>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</si>
  <si>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</si>
  <si>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</si>
  <si>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</si>
  <si>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</si>
  <si>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</si>
  <si>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</si>
  <si>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</si>
  <si>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</si>
  <si>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</si>
  <si>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</si>
  <si>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</si>
  <si>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</si>
  <si>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</si>
  <si>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</si>
  <si>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</si>
  <si>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</si>
  <si>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</si>
  <si>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</si>
  <si>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</si>
  <si>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</si>
  <si>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</si>
  <si>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</si>
  <si>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</si>
  <si>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</si>
  <si>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</si>
  <si>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</si>
  <si>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</si>
  <si>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</si>
  <si>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</si>
  <si>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</si>
  <si>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</si>
  <si>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</si>
  <si>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</si>
  <si>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</si>
  <si>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</si>
  <si>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</si>
  <si>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</si>
  <si>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</si>
  <si>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</si>
  <si>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</si>
  <si>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</si>
  <si>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</si>
  <si>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</si>
  <si>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</si>
  <si>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</si>
  <si>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</si>
  <si>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</si>
  <si>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</si>
  <si>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</si>
  <si>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</si>
  <si>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</si>
  <si>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</si>
  <si>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</si>
  <si>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</si>
  <si>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</si>
  <si>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</si>
  <si>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</si>
  <si>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</si>
  <si>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</si>
  <si>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</si>
  <si>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</si>
  <si>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</si>
  <si>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</si>
  <si>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</si>
  <si>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</si>
  <si>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</si>
  <si>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</si>
  <si>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</si>
  <si>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</si>
  <si>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</si>
  <si>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</si>
  <si>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</si>
  <si>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</si>
  <si>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</si>
  <si>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</si>
  <si>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</si>
  <si>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</si>
  <si>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</si>
  <si>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</si>
  <si>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</si>
  <si>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</si>
  <si>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</si>
  <si>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</si>
  <si>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</si>
  <si>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</si>
  <si>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</si>
  <si>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</si>
  <si>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</si>
  <si>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</si>
  <si>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</si>
  <si>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</si>
  <si>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</si>
  <si>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</si>
  <si>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</si>
  <si>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</si>
  <si>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</si>
  <si>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</si>
  <si>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</si>
  <si>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</si>
  <si>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</si>
  <si>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</si>
  <si>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</si>
  <si>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</si>
  <si>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</si>
  <si>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</si>
  <si>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</si>
  <si>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</si>
  <si>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</si>
  <si>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</si>
  <si>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</si>
  <si>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</si>
  <si>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</si>
  <si>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</si>
  <si>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</si>
  <si>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</si>
  <si>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</si>
  <si>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</si>
  <si>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</si>
  <si>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</si>
  <si>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</si>
  <si>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</si>
  <si>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</si>
  <si>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</si>
  <si>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</si>
  <si>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</si>
  <si>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</si>
  <si>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</si>
  <si>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</si>
  <si>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</si>
  <si>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</si>
  <si>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</si>
  <si>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</si>
  <si>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</si>
  <si>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</si>
  <si>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</si>
  <si>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</si>
  <si>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</si>
  <si>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</si>
  <si>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</si>
  <si>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</si>
  <si>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</si>
  <si>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</si>
  <si>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</si>
  <si>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</si>
  <si>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</si>
  <si>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</si>
  <si>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</si>
  <si>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</si>
  <si>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</si>
  <si>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</si>
  <si>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</si>
  <si>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</si>
  <si>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</si>
  <si>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</si>
  <si>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</si>
  <si>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</si>
  <si>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</si>
  <si>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</si>
  <si>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</si>
  <si>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</si>
  <si>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</si>
  <si>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</si>
  <si>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</si>
  <si>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</si>
  <si>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</si>
  <si>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</si>
  <si>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</si>
  <si>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</si>
  <si>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</si>
  <si>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</si>
  <si>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</si>
  <si>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</si>
  <si>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</si>
  <si>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</si>
  <si>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</si>
  <si>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</si>
  <si>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</si>
  <si>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</si>
  <si>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</si>
  <si>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</si>
  <si>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</si>
  <si>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</si>
  <si>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</si>
  <si>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</si>
  <si>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</si>
  <si>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</si>
  <si>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</si>
  <si>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</si>
  <si>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</si>
  <si>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</si>
  <si>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</si>
  <si>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</si>
  <si>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</si>
  <si>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</si>
  <si>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</si>
  <si>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</si>
  <si>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</si>
  <si>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</si>
  <si>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</si>
  <si>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</si>
  <si>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</si>
  <si>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</si>
  <si>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</si>
  <si>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</si>
  <si>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</si>
  <si>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</si>
  <si>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</si>
  <si>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</si>
  <si>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</si>
  <si>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</si>
  <si>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</si>
  <si>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</si>
  <si>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</si>
  <si>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</si>
  <si>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</si>
  <si>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</si>
  <si>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</si>
  <si>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</si>
  <si>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</si>
  <si>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</si>
  <si>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</si>
  <si>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</si>
  <si>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</si>
  <si>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</si>
  <si>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</si>
  <si>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</si>
  <si>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</si>
  <si>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</si>
  <si>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</si>
  <si>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</si>
  <si>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</si>
  <si>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</si>
  <si>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</si>
  <si>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</si>
  <si>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</si>
  <si>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</si>
  <si>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</si>
  <si>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</si>
  <si>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</si>
  <si>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</si>
  <si>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</si>
  <si>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</si>
  <si>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</si>
  <si>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</si>
  <si>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</si>
  <si>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</si>
  <si>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</si>
  <si>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</si>
  <si>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</si>
  <si>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</si>
  <si>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</si>
  <si>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</si>
  <si>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</si>
  <si>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</si>
  <si>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</si>
  <si>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</si>
  <si>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</si>
  <si>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</si>
  <si>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</si>
  <si>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</si>
  <si>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</si>
  <si>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</si>
  <si>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</si>
  <si>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</si>
  <si>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</si>
  <si>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</si>
  <si>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</si>
  <si>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</si>
  <si>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</si>
  <si>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</si>
  <si>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</si>
  <si>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</si>
  <si>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</si>
  <si>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</si>
  <si>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</si>
  <si>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</si>
  <si>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</si>
  <si>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</si>
  <si>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</si>
  <si>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</si>
  <si>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</si>
  <si>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</si>
  <si>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</si>
  <si>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</si>
  <si>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</si>
  <si>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</si>
  <si>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</si>
  <si>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</si>
  <si>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</si>
  <si>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</si>
  <si>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</si>
  <si>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</si>
  <si>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</si>
  <si>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</si>
  <si>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</si>
  <si>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</si>
  <si>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</si>
  <si>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</si>
  <si>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</si>
  <si>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</si>
  <si>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</si>
  <si>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</si>
  <si>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</si>
  <si>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</si>
  <si>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</si>
  <si>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</si>
  <si>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</si>
  <si>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</si>
  <si>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</si>
  <si>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</si>
  <si>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</si>
  <si>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</si>
  <si>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</si>
  <si>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</si>
  <si>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</si>
  <si>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</si>
  <si>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</si>
  <si>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</si>
  <si>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</si>
  <si>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</si>
  <si>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</si>
  <si>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</si>
  <si>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</si>
  <si>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</si>
  <si>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</si>
  <si>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</si>
  <si>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</si>
  <si>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</si>
  <si>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</si>
  <si>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</si>
  <si>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</si>
  <si>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</si>
  <si>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</si>
  <si>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</si>
  <si>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</si>
  <si>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</si>
  <si>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</si>
  <si>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</si>
  <si>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</si>
  <si>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</si>
  <si>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</si>
  <si>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</si>
  <si>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</si>
  <si>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</si>
  <si>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</si>
  <si>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</si>
  <si>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</si>
  <si>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</si>
  <si>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</si>
  <si>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</si>
  <si>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</si>
  <si>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</si>
  <si>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</si>
  <si>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</si>
  <si>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</si>
  <si>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</si>
  <si>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</si>
  <si>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</si>
  <si>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</si>
  <si>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</si>
  <si>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</si>
  <si>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</si>
  <si>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</si>
  <si>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</si>
  <si>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</si>
  <si>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</si>
  <si>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</si>
  <si>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</si>
  <si>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</si>
  <si>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</si>
  <si>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</si>
  <si>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</si>
  <si>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</si>
  <si>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</si>
  <si>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</si>
  <si>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</si>
  <si>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</si>
  <si>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</si>
  <si>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</si>
  <si>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</si>
  <si>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</si>
  <si>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</si>
  <si>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</si>
  <si>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</si>
  <si>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</si>
  <si>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</si>
  <si>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</si>
  <si>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</si>
  <si>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</si>
  <si>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</si>
  <si>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</si>
  <si>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</si>
  <si>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</si>
  <si>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</si>
  <si>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</si>
  <si>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</si>
  <si>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</si>
  <si>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</si>
  <si>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</si>
  <si>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</si>
  <si>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</si>
  <si>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</si>
  <si>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</si>
  <si>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</si>
  <si>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</si>
  <si>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</si>
  <si>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</si>
  <si>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</si>
  <si>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</si>
  <si>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</si>
  <si>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</si>
  <si>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</si>
  <si>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</si>
  <si>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</si>
  <si>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</si>
  <si>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</si>
  <si>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</si>
  <si>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</si>
  <si>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</si>
  <si>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</si>
  <si>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</si>
  <si>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</si>
  <si>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</si>
  <si>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</si>
  <si>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</si>
  <si>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</si>
  <si>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</si>
  <si>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</si>
  <si>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</si>
  <si>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</si>
  <si>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</si>
  <si>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</si>
  <si>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</si>
  <si>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</si>
  <si>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</si>
  <si>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</si>
  <si>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</si>
  <si>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</si>
  <si>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</si>
  <si>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</si>
  <si>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</si>
  <si>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</si>
  <si>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</si>
  <si>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</si>
  <si>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</si>
  <si>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</si>
  <si>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</si>
  <si>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</si>
  <si>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</si>
  <si>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</si>
  <si>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</si>
  <si>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</si>
  <si>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</si>
  <si>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</si>
  <si>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</si>
  <si>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</si>
  <si>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</si>
  <si>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</si>
  <si>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</si>
  <si>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</si>
  <si>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</si>
  <si>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</si>
  <si>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</si>
  <si>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</si>
  <si>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</si>
  <si>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</si>
  <si>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</si>
  <si>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</si>
  <si>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</si>
  <si>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</si>
  <si>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</si>
  <si>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</si>
  <si>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</si>
  <si>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</si>
  <si>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</si>
  <si>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</si>
  <si>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</si>
  <si>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</si>
  <si>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</si>
  <si>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</si>
  <si>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</si>
  <si>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</si>
  <si>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</si>
  <si>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</si>
  <si>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</si>
  <si>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</si>
  <si>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</si>
  <si>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</si>
  <si>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</si>
  <si>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</si>
  <si>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</si>
  <si>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</si>
  <si>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</si>
  <si>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</si>
  <si>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</si>
  <si>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</si>
  <si>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</si>
  <si>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</si>
  <si>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</si>
  <si>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</si>
  <si>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</si>
  <si>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</si>
  <si>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</si>
  <si>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</si>
  <si>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</si>
  <si>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</si>
  <si>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</si>
  <si>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</si>
  <si>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</si>
  <si>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</si>
  <si>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</si>
  <si>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</si>
  <si>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</si>
  <si>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</si>
  <si>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</si>
  <si>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</si>
  <si>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</si>
  <si>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</si>
  <si>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</si>
  <si>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</si>
  <si>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</si>
  <si>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</si>
  <si>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</si>
  <si>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</si>
  <si>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</si>
  <si>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</si>
  <si>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</si>
  <si>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</si>
  <si>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</si>
  <si>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</si>
  <si>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</si>
  <si>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</si>
  <si>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</si>
  <si>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</si>
  <si>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</si>
  <si>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</si>
  <si>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</si>
  <si>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</si>
  <si>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</si>
  <si>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</si>
  <si>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</si>
  <si>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</si>
  <si>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</si>
  <si>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</si>
  <si>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</si>
  <si>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</si>
  <si>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</si>
  <si>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</si>
  <si>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</si>
  <si>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</si>
  <si>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</si>
  <si>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</si>
  <si>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</si>
  <si>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</si>
  <si>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</si>
  <si>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</si>
  <si>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</si>
  <si>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</si>
  <si>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</si>
  <si>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</si>
  <si>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</si>
  <si>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</si>
  <si>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</si>
  <si>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</si>
  <si>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</si>
  <si>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</si>
  <si>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</si>
  <si>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</si>
  <si>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</si>
  <si>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</si>
  <si>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</si>
  <si>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</si>
  <si>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</si>
  <si>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</si>
  <si>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</si>
  <si>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</si>
  <si>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</si>
  <si>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</si>
  <si>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</si>
  <si>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</si>
  <si>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</si>
  <si>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</si>
  <si>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</si>
  <si>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</si>
  <si>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</si>
  <si>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</si>
  <si>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</si>
  <si>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</si>
  <si>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</si>
  <si>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</si>
  <si>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</si>
  <si>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</si>
  <si>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</si>
  <si>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</si>
  <si>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</si>
  <si>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</si>
  <si>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</si>
  <si>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</si>
  <si>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</si>
  <si>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</si>
  <si>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</si>
  <si>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</si>
  <si>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</si>
  <si>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</si>
  <si>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</si>
  <si>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</si>
  <si>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</si>
  <si>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</si>
  <si>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</si>
  <si>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</si>
  <si>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</si>
  <si>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</si>
  <si>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</si>
  <si>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</si>
  <si>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</si>
  <si>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</si>
  <si>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</si>
  <si>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</si>
  <si>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</si>
  <si>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</si>
  <si>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</si>
  <si>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</si>
  <si>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</si>
  <si>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</si>
  <si>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</si>
  <si>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</si>
  <si>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</si>
  <si>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</si>
  <si>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</si>
  <si>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</si>
  <si>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</si>
  <si>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</si>
  <si>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</si>
  <si>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</si>
  <si>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</si>
  <si>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</si>
  <si>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</si>
  <si>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</si>
  <si>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</si>
  <si>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</si>
  <si>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</si>
  <si>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</si>
  <si>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</si>
  <si>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</si>
  <si>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</si>
  <si>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</si>
  <si>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</si>
  <si>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</si>
  <si>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</si>
  <si>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</si>
  <si>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</si>
  <si>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</si>
  <si>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</si>
  <si>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</si>
  <si>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</si>
  <si>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</si>
  <si>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</si>
  <si>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</si>
  <si>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</si>
  <si>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</si>
  <si>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</si>
  <si>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</si>
  <si>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</si>
  <si>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</si>
  <si>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</si>
  <si>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</si>
  <si>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</si>
  <si>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</si>
  <si>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</si>
  <si>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</si>
  <si>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</si>
  <si>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</si>
  <si>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</si>
  <si>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</si>
  <si>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</si>
  <si>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</si>
  <si>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</si>
  <si>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</si>
  <si>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</si>
  <si>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</si>
  <si>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</si>
  <si>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</si>
  <si>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</si>
  <si>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</si>
  <si>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</si>
  <si>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</si>
  <si>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</si>
  <si>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</si>
  <si>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</si>
  <si>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</si>
  <si>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</si>
  <si>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</si>
  <si>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</si>
  <si>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</si>
  <si>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</si>
  <si>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</si>
  <si>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</si>
  <si>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</si>
  <si>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</si>
  <si>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</si>
  <si>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</si>
  <si>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</si>
  <si>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</si>
  <si>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</si>
  <si>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</si>
  <si>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</si>
  <si>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</si>
  <si>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</si>
  <si>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</si>
  <si>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</si>
  <si>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</si>
  <si>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</si>
  <si>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</si>
  <si>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</si>
  <si>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</si>
  <si>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</si>
  <si>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</si>
  <si>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</si>
  <si>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</si>
  <si>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</si>
  <si>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</si>
  <si>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</si>
  <si>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</si>
  <si>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</si>
  <si>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</si>
  <si>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</si>
  <si>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</si>
  <si>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</si>
  <si>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</si>
  <si>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</si>
  <si>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</si>
  <si>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</si>
  <si>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</si>
  <si>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</si>
  <si>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</si>
  <si>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</si>
  <si>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</si>
  <si>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</si>
  <si>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</si>
  <si>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</si>
  <si>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</si>
  <si>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</si>
  <si>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</si>
  <si>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</si>
  <si>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</si>
  <si>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</si>
  <si>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</si>
  <si>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</si>
  <si>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</si>
  <si>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</si>
  <si>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</si>
  <si>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</si>
  <si>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</si>
  <si>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</si>
  <si>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</si>
  <si>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</si>
  <si>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</si>
  <si>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</si>
  <si>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</si>
  <si>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</si>
  <si>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</si>
  <si>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</si>
  <si>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</si>
  <si>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</si>
  <si>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</si>
  <si>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</si>
  <si>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</si>
  <si>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</si>
  <si>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</si>
  <si>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</si>
  <si>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</si>
  <si>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</si>
  <si>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</si>
  <si>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</si>
  <si>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</si>
  <si>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</si>
  <si>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</si>
  <si>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</si>
  <si>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</si>
  <si>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</si>
  <si>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</si>
  <si>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</si>
  <si>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</si>
  <si>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</si>
  <si>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</si>
  <si>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</si>
  <si>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</si>
  <si>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</si>
  <si>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</si>
  <si>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</si>
  <si>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</si>
  <si>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</si>
  <si>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</si>
  <si>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</si>
  <si>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</si>
  <si>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</si>
  <si>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</si>
  <si>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</si>
  <si>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</si>
  <si>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</si>
  <si>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</si>
  <si>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</si>
  <si>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</si>
  <si>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</si>
  <si>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</si>
  <si>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</si>
  <si>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</si>
  <si>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</si>
  <si>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</si>
  <si>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</si>
  <si>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</si>
  <si>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</si>
  <si>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</si>
  <si>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</si>
  <si>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</si>
  <si>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</si>
  <si>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</si>
  <si>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</si>
  <si>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</si>
  <si>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</si>
  <si>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</si>
  <si>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</si>
  <si>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</si>
  <si>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</si>
  <si>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</si>
  <si>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</si>
  <si>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</si>
  <si>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</si>
  <si>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</si>
  <si>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</si>
  <si>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</si>
  <si>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</si>
  <si>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</si>
  <si>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</si>
  <si>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</si>
  <si>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</si>
  <si>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</si>
  <si>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</si>
  <si>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</si>
  <si>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</si>
  <si>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</si>
  <si>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</si>
  <si>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</si>
  <si>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</si>
  <si>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</si>
  <si>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</si>
  <si>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</si>
  <si>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</si>
  <si>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</si>
  <si>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</si>
  <si>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</si>
  <si>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</si>
  <si>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</si>
  <si>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</si>
  <si>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</si>
  <si>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</si>
  <si>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</si>
  <si>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</si>
  <si>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</si>
  <si>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</si>
  <si>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</si>
  <si>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</si>
  <si>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</si>
  <si>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</si>
  <si>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</si>
  <si>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</si>
  <si>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</si>
  <si>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</si>
  <si>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</si>
  <si>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</si>
  <si>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</si>
  <si>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</si>
  <si>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</si>
  <si>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</si>
  <si>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</si>
  <si>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</si>
  <si>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</si>
  <si>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</si>
  <si>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</si>
  <si>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</si>
  <si>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</si>
  <si>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</si>
  <si>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</si>
  <si>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</si>
  <si>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</si>
  <si>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</si>
  <si>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</si>
  <si>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</si>
  <si>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</si>
  <si>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</si>
  <si>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</si>
  <si>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</si>
  <si>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</si>
  <si>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</si>
  <si>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</si>
  <si>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</si>
  <si>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</si>
  <si>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</si>
  <si>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</si>
  <si>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</si>
  <si>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</si>
  <si>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</si>
  <si>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</si>
  <si>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</si>
  <si>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</si>
  <si>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</si>
  <si>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</si>
  <si>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</si>
  <si>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</si>
  <si>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</si>
  <si>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</si>
  <si>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</si>
  <si>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</si>
  <si>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</si>
  <si>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</si>
  <si>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</si>
  <si>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</si>
  <si>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</si>
  <si>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</si>
  <si>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</si>
  <si>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</si>
  <si>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</si>
  <si>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</si>
  <si>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</si>
  <si>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</si>
  <si>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</si>
  <si>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</si>
  <si>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</si>
  <si>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</si>
  <si>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</si>
  <si>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</si>
  <si>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</si>
  <si>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</si>
  <si>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</si>
  <si>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</si>
  <si>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</si>
  <si>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</si>
  <si>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</si>
  <si>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</si>
  <si>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</si>
  <si>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</si>
  <si>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</si>
  <si>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</si>
  <si>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</si>
  <si>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</si>
  <si>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</si>
  <si>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</si>
  <si>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</si>
  <si>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</si>
  <si>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</si>
  <si>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</si>
  <si>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</si>
  <si>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</si>
  <si>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</si>
  <si>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</si>
  <si>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</si>
  <si>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</si>
  <si>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</si>
  <si>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</si>
  <si>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</si>
  <si>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</si>
  <si>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</si>
  <si>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</si>
  <si>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</si>
  <si>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</si>
  <si>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</si>
  <si>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</si>
  <si>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</si>
  <si>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</si>
  <si>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</si>
  <si>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</si>
  <si>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</si>
  <si>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</si>
  <si>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</si>
  <si>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</si>
  <si>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</si>
  <si>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</si>
  <si>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</si>
  <si>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</si>
  <si>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</si>
  <si>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</si>
  <si>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</si>
  <si>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</si>
  <si>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</si>
  <si>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</si>
  <si>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</si>
  <si>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</si>
  <si>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</si>
  <si>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</si>
  <si>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</si>
  <si>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</si>
  <si>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</si>
  <si>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</si>
  <si>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</si>
  <si>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</si>
  <si>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</si>
  <si>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</si>
  <si>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</si>
  <si>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</si>
  <si>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</si>
  <si>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</si>
  <si>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</si>
  <si>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</si>
  <si>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</si>
  <si>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</si>
  <si>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</si>
  <si>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</si>
  <si>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</si>
  <si>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</si>
  <si>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</si>
  <si>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</si>
  <si>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</si>
  <si>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</si>
  <si>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</si>
  <si>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</si>
  <si>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</si>
  <si>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</si>
  <si>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</si>
  <si>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</si>
  <si>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</si>
  <si>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</si>
  <si>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</si>
  <si>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</si>
  <si>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</si>
  <si>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</si>
  <si>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</si>
  <si>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</si>
  <si>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</si>
  <si>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</si>
  <si>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</si>
  <si>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</si>
  <si>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</si>
  <si>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</si>
  <si>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</si>
  <si>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</si>
  <si>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</si>
  <si>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</si>
  <si>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</si>
  <si>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</si>
  <si>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</si>
  <si>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</si>
  <si>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</si>
  <si>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</si>
  <si>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</si>
  <si>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</si>
  <si>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</si>
  <si>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</si>
  <si>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</si>
  <si>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</si>
  <si>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</si>
  <si>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</si>
  <si>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</si>
  <si>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</si>
  <si>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</si>
  <si>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</si>
  <si>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</si>
  <si>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</si>
  <si>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</si>
  <si>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</si>
  <si>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</si>
  <si>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</si>
  <si>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</si>
  <si>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</si>
  <si>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</si>
  <si>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</si>
  <si>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</si>
  <si>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</si>
  <si>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</si>
  <si>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</si>
  <si>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</si>
  <si>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</si>
  <si>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</si>
  <si>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</si>
  <si>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</si>
  <si>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</si>
  <si>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</si>
  <si>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</si>
  <si>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</si>
  <si>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</si>
  <si>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</si>
  <si>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</si>
  <si>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</si>
  <si>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</si>
  <si>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</si>
  <si>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</si>
  <si>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</si>
  <si>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</si>
  <si>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</si>
  <si>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</si>
  <si>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</si>
  <si>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</si>
  <si>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</si>
  <si>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</si>
  <si>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</si>
  <si>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</si>
  <si>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</si>
  <si>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</si>
  <si>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</si>
  <si>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</si>
  <si>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</si>
  <si>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</si>
  <si>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</si>
  <si>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</si>
  <si>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</si>
  <si>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</si>
  <si>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</si>
  <si>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</si>
  <si>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</si>
  <si>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</si>
  <si>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</si>
  <si>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</si>
  <si>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</si>
  <si>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</si>
  <si>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</si>
  <si>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</si>
  <si>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</si>
  <si>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</si>
  <si>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</si>
  <si>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</si>
  <si>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</si>
  <si>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</si>
  <si>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</si>
  <si>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</si>
  <si>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</si>
  <si>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</si>
  <si>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</si>
  <si>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</si>
  <si>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</si>
  <si>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</si>
  <si>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</si>
  <si>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</si>
  <si>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</si>
  <si>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</si>
  <si>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</si>
  <si>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</si>
  <si>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</si>
  <si>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</si>
  <si>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</si>
  <si>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</si>
  <si>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</si>
  <si>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</si>
  <si>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</si>
  <si>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</si>
  <si>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</si>
  <si>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</si>
  <si>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</si>
  <si>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</si>
  <si>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</si>
  <si>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</si>
  <si>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</si>
  <si>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</si>
  <si>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</si>
  <si>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</si>
  <si>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</si>
  <si>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</si>
  <si>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</si>
  <si>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</si>
  <si>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</si>
  <si>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</si>
  <si>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</si>
  <si>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</si>
  <si>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</si>
  <si>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</si>
  <si>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</si>
  <si>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</si>
  <si>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</si>
  <si>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</si>
  <si>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</si>
  <si>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</si>
  <si>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</si>
  <si>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</si>
  <si>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</si>
  <si>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</si>
  <si>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</si>
  <si>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</si>
  <si>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</si>
  <si>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</si>
  <si>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</si>
  <si>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</si>
  <si>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</si>
  <si>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</si>
  <si>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</si>
  <si>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</si>
  <si>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</si>
  <si>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</si>
  <si>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</si>
  <si>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</si>
  <si>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</si>
  <si>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</si>
  <si>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</si>
  <si>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</si>
  <si>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</si>
  <si>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</si>
  <si>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</si>
  <si>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</si>
  <si>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</si>
  <si>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</si>
  <si>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</si>
  <si>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</si>
  <si>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</si>
  <si>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</si>
  <si>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</si>
  <si>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</si>
  <si>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</si>
  <si>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</si>
  <si>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</si>
  <si>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</si>
  <si>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</si>
  <si>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</si>
  <si>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</si>
  <si>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</si>
  <si>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</si>
  <si>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</si>
  <si>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</si>
  <si>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</si>
  <si>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</si>
  <si>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</si>
  <si>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</si>
  <si>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</si>
  <si>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</si>
  <si>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</si>
  <si>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</si>
  <si>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</si>
  <si>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</si>
  <si>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</si>
  <si>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</si>
  <si>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</si>
  <si>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</si>
  <si>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</si>
  <si>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</si>
  <si>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</si>
  <si>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</si>
  <si>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</si>
  <si>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</si>
  <si>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</si>
  <si>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</si>
  <si>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</si>
  <si>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</si>
  <si>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</si>
  <si>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</si>
  <si>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</si>
  <si>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</si>
  <si>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</si>
  <si>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</si>
  <si>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</si>
  <si>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</si>
  <si>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</si>
  <si>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</si>
  <si>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</si>
  <si>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</si>
  <si>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</si>
  <si>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</si>
  <si>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</si>
  <si>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</si>
  <si>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</si>
  <si>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</si>
  <si>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</si>
  <si>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</si>
  <si>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</si>
  <si>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</si>
  <si>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</si>
  <si>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</si>
  <si>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</si>
  <si>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</si>
  <si>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</si>
  <si>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</si>
  <si>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</si>
  <si>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</si>
  <si>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</si>
  <si>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</si>
  <si>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</si>
  <si>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</si>
  <si>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</si>
  <si>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</si>
  <si>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</si>
  <si>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</si>
  <si>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</si>
  <si>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</si>
  <si>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</si>
  <si>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</si>
  <si>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</si>
  <si>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</si>
  <si>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</si>
  <si>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</si>
  <si>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</si>
  <si>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</si>
  <si>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</si>
  <si>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</si>
  <si>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</si>
  <si>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</si>
  <si>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</si>
  <si>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</si>
  <si>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</si>
  <si>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</si>
  <si>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</si>
  <si>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</si>
  <si>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</si>
  <si>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</si>
  <si>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</si>
  <si>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</si>
  <si>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</si>
  <si>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</si>
  <si>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</si>
  <si>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</si>
  <si>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</si>
  <si>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</si>
  <si>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</si>
  <si>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</si>
  <si>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</si>
  <si>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</si>
  <si>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</si>
  <si>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</si>
  <si>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</si>
  <si>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</si>
  <si>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</si>
  <si>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</si>
  <si>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</si>
  <si>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</si>
  <si>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</si>
  <si>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</si>
  <si>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</si>
  <si>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</si>
  <si>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</si>
  <si>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</si>
  <si>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</si>
  <si>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</si>
  <si>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</si>
  <si>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</si>
  <si>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</si>
  <si>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</si>
  <si>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</si>
  <si>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</si>
  <si>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</si>
  <si>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</si>
  <si>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</si>
  <si>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</si>
  <si>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</si>
  <si>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</si>
  <si>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</si>
  <si>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</si>
  <si>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</si>
  <si>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</si>
  <si>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</si>
  <si>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</si>
  <si>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</si>
  <si>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</si>
  <si>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</si>
  <si>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</si>
  <si>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</si>
  <si>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</si>
  <si>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</si>
  <si>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</si>
  <si>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</si>
  <si>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</si>
  <si>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</si>
  <si>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</si>
  <si>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</si>
  <si>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</si>
  <si>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</si>
  <si>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</si>
  <si>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</si>
  <si>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</si>
  <si>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</si>
  <si>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</si>
  <si>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</si>
  <si>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</si>
  <si>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</si>
  <si>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</si>
  <si>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</si>
  <si>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</si>
  <si>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</si>
  <si>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</si>
  <si>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</si>
  <si>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</si>
  <si>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</si>
  <si>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</si>
  <si>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</si>
  <si>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</si>
  <si>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</si>
  <si>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</si>
  <si>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</si>
  <si>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</si>
  <si>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</si>
  <si>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</si>
  <si>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</si>
  <si>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</si>
  <si>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</si>
  <si>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</si>
  <si>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</si>
  <si>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</si>
  <si>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</si>
  <si>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</si>
  <si>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</si>
  <si>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</si>
  <si>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</si>
  <si>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</si>
  <si>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</si>
  <si>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</si>
  <si>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</si>
  <si>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</si>
  <si>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</si>
  <si>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</si>
  <si>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</si>
  <si>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</si>
  <si>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</si>
  <si>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</si>
  <si>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</si>
  <si>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</si>
  <si>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</si>
  <si>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</si>
  <si>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</si>
  <si>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</si>
  <si>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</si>
  <si>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</si>
  <si>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</si>
  <si>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</si>
  <si>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</si>
  <si>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</si>
  <si>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</si>
  <si>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</si>
  <si>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</si>
  <si>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</si>
  <si>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</si>
  <si>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</si>
  <si>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</si>
  <si>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</si>
  <si>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</si>
  <si>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</si>
  <si>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</si>
  <si>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</si>
  <si>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</si>
  <si>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</si>
  <si>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</si>
  <si>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</si>
  <si>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</si>
  <si>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</si>
  <si>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</si>
  <si>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</si>
  <si>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</si>
  <si>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</si>
  <si>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</si>
  <si>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</si>
  <si>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</si>
  <si>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</si>
  <si>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</si>
  <si>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</si>
  <si>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</si>
  <si>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</si>
  <si>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</si>
  <si>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</si>
  <si>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</si>
  <si>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</si>
  <si>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</si>
  <si>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</si>
  <si>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</si>
  <si>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</si>
  <si>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</si>
  <si>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</si>
  <si>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</si>
  <si>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</si>
  <si>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</si>
  <si>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</si>
  <si>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</si>
  <si>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</si>
  <si>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</si>
  <si>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</si>
  <si>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</si>
  <si>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</si>
  <si>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</si>
  <si>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</si>
  <si>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</si>
  <si>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</si>
  <si>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</si>
  <si>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</si>
  <si>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</si>
  <si>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</si>
  <si>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</si>
  <si>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</si>
  <si>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</si>
  <si>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</si>
  <si>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</si>
  <si>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</si>
  <si>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</si>
  <si>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</si>
  <si>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</si>
  <si>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</si>
  <si>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</si>
  <si>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</si>
  <si>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</si>
  <si>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</si>
  <si>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</si>
  <si>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</si>
  <si>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</si>
  <si>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</si>
  <si>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</si>
  <si>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</si>
  <si>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</si>
  <si>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</si>
  <si>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</si>
  <si>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</si>
  <si>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</si>
  <si>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</si>
  <si>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</si>
  <si>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</si>
  <si>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</si>
  <si>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</si>
  <si>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</si>
  <si>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</si>
  <si>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</si>
  <si>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</si>
  <si>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</si>
  <si>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</si>
  <si>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</si>
  <si>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</si>
  <si>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</si>
  <si>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</si>
  <si>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</si>
  <si>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</si>
  <si>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</si>
  <si>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</si>
  <si>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</si>
  <si>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</si>
  <si>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</si>
  <si>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</si>
  <si>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</si>
  <si>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</si>
  <si>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</si>
  <si>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</si>
  <si>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</si>
  <si>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</si>
  <si>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</si>
  <si>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</si>
  <si>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</si>
  <si>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</si>
  <si>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</si>
  <si>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</si>
  <si>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</si>
  <si>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</si>
  <si>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</si>
  <si>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</si>
  <si>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</si>
  <si>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</si>
  <si>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</si>
  <si>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</si>
  <si>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</si>
  <si>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</si>
  <si>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</si>
  <si>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</si>
  <si>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</si>
  <si>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</si>
  <si>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</si>
  <si>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</si>
  <si>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</si>
  <si>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</si>
  <si>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</si>
  <si>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</si>
  <si>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</si>
  <si>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</si>
  <si>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</si>
  <si>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</si>
  <si>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</si>
  <si>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</si>
  <si>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</si>
  <si>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</si>
  <si>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</si>
  <si>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</si>
  <si>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</si>
  <si>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</si>
  <si>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</si>
  <si>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</si>
  <si>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</si>
  <si>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</si>
  <si>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</si>
  <si>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</si>
  <si>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</si>
  <si>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</si>
  <si>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</si>
  <si>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</si>
  <si>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</si>
  <si>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</si>
  <si>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</si>
  <si>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</si>
  <si>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</si>
  <si>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</si>
  <si>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</si>
  <si>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</si>
  <si>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</si>
  <si>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</si>
  <si>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</si>
  <si>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</si>
  <si>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</si>
  <si>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</si>
  <si>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</si>
  <si>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</si>
  <si>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</si>
  <si>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</si>
  <si>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</si>
  <si>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</si>
  <si>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</si>
  <si>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</si>
  <si>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</si>
  <si>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</si>
  <si>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</si>
  <si>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</si>
  <si>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</si>
  <si>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</si>
  <si>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</si>
  <si>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</si>
  <si>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</si>
  <si>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</si>
  <si>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</si>
  <si>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</si>
  <si>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</si>
  <si>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</si>
  <si>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</si>
  <si>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</si>
  <si>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</si>
  <si>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</si>
  <si>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</si>
  <si>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</si>
  <si>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</si>
  <si>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</si>
  <si>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</si>
  <si>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</si>
  <si>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</si>
  <si>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</si>
  <si>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</si>
  <si>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</si>
  <si>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</si>
  <si>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</si>
  <si>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</si>
  <si>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</si>
  <si>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</si>
  <si>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</si>
  <si>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</si>
  <si>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</si>
  <si>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</si>
  <si>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</si>
  <si>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</si>
  <si>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</si>
  <si>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</si>
  <si>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</si>
  <si>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</si>
  <si>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</si>
  <si>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</si>
  <si>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</si>
  <si>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</si>
  <si>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</si>
  <si>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</si>
  <si>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</si>
  <si>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</si>
  <si>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</si>
  <si>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</si>
  <si>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</si>
  <si>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</si>
  <si>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</si>
  <si>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</si>
  <si>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</si>
  <si>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</si>
  <si>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</si>
  <si>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</si>
  <si>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</si>
  <si>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</si>
  <si>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</si>
  <si>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</si>
  <si>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</si>
  <si>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</si>
  <si>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</si>
  <si>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</si>
  <si>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</si>
  <si>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</si>
  <si>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</si>
  <si>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</si>
  <si>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</si>
  <si>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</si>
  <si>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</si>
  <si>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</si>
  <si>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</si>
  <si>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</si>
  <si>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</si>
  <si>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</si>
  <si>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</si>
  <si>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</si>
  <si>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</si>
  <si>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</si>
  <si>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</si>
  <si>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</si>
  <si>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</si>
  <si>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</si>
  <si>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</si>
  <si>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</si>
  <si>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</si>
  <si>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</si>
  <si>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</si>
  <si>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</si>
  <si>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</si>
  <si>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</si>
  <si>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</si>
  <si>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</si>
  <si>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</si>
  <si>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</si>
  <si>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</si>
  <si>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</si>
  <si>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</si>
  <si>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</si>
  <si>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</si>
  <si>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</si>
  <si>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</si>
  <si>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</si>
  <si>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</si>
  <si>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</si>
  <si>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</si>
  <si>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</si>
  <si>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</si>
  <si>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</si>
  <si>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</si>
  <si>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</si>
  <si>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</si>
  <si>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</si>
  <si>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</si>
  <si>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</si>
  <si>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</si>
  <si>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</si>
  <si>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</si>
  <si>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</si>
  <si>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</si>
  <si>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</si>
  <si>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</si>
  <si>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</si>
  <si>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</si>
  <si>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</si>
  <si>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</si>
  <si>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</si>
  <si>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</si>
  <si>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</si>
  <si>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</si>
  <si>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</si>
  <si>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</si>
  <si>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</si>
  <si>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</si>
  <si>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</si>
  <si>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</si>
  <si>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</si>
  <si>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</si>
  <si>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</si>
  <si>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</si>
  <si>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</si>
  <si>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</si>
  <si>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</si>
  <si>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</si>
  <si>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</si>
  <si>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</si>
  <si>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</si>
  <si>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</si>
  <si>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</si>
  <si>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</si>
  <si>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</si>
  <si>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</si>
  <si>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</si>
  <si>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</si>
  <si>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</si>
  <si>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</si>
  <si>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</si>
  <si>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</si>
  <si>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</si>
  <si>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</si>
  <si>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</si>
  <si>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</si>
  <si>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</si>
  <si>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</si>
  <si>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</si>
  <si>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</si>
  <si>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</si>
  <si>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</si>
  <si>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</si>
  <si>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</si>
  <si>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</si>
  <si>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</si>
  <si>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</si>
  <si>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</si>
  <si>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</si>
  <si>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</si>
  <si>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</si>
  <si>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</si>
  <si>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</si>
  <si>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</si>
  <si>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</si>
  <si>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</si>
  <si>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</si>
  <si>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</si>
  <si>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</si>
  <si>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</si>
  <si>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</si>
  <si>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</si>
  <si>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</si>
  <si>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</si>
  <si>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</si>
  <si>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</si>
  <si>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</si>
  <si>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</si>
  <si>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</si>
  <si>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</si>
  <si>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</si>
  <si>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</si>
  <si>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</si>
  <si>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</si>
  <si>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</si>
  <si>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</si>
  <si>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</si>
  <si>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</si>
  <si>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</si>
  <si>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</si>
  <si>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</si>
  <si>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</si>
  <si>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</si>
  <si>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</si>
  <si>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</si>
  <si>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</si>
  <si>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</si>
  <si>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</si>
  <si>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</si>
  <si>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</si>
  <si>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</si>
  <si>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</si>
  <si>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</si>
  <si>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</si>
  <si>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</si>
  <si>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</si>
  <si>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</si>
  <si>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</si>
  <si>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</si>
  <si>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</si>
  <si>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</si>
  <si>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</si>
  <si>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</si>
  <si>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</si>
  <si>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</si>
  <si>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</si>
  <si>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</si>
  <si>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</si>
  <si>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</si>
  <si>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</si>
  <si>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</si>
  <si>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</si>
  <si>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</si>
  <si>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</si>
  <si>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</si>
  <si>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</si>
  <si>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</si>
  <si>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</si>
  <si>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</si>
  <si>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</si>
  <si>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</si>
  <si>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</si>
  <si>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</si>
  <si>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</si>
  <si>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</si>
  <si>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</si>
  <si>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</si>
  <si>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</si>
  <si>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</si>
  <si>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</si>
  <si>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</si>
  <si>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</si>
  <si>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</si>
  <si>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</si>
  <si>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</si>
  <si>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</si>
  <si>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</si>
  <si>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</si>
  <si>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</si>
  <si>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</si>
  <si>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</si>
  <si>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</si>
  <si>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</si>
  <si>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</si>
  <si>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</si>
  <si>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</si>
  <si>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</si>
  <si>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</si>
  <si>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</si>
  <si>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</si>
  <si>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</si>
  <si>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</si>
  <si>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</si>
  <si>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</si>
  <si>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</si>
  <si>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</si>
  <si>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</si>
  <si>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</si>
  <si>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</si>
  <si>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</si>
  <si>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</si>
  <si>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</si>
  <si>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</si>
  <si>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</si>
  <si>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</si>
  <si>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</si>
  <si>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</si>
  <si>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</si>
  <si>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</si>
  <si>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</si>
  <si>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</si>
  <si>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</si>
  <si>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</si>
  <si>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</si>
  <si>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</si>
  <si>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</si>
  <si>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</si>
  <si>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</si>
  <si>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</si>
  <si>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</si>
  <si>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</si>
  <si>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</si>
  <si>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</si>
  <si>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</si>
  <si>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</si>
  <si>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</si>
  <si>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</si>
  <si>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</si>
  <si>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</si>
  <si>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</si>
  <si>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</si>
  <si>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</si>
  <si>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</si>
  <si>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</si>
  <si>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</si>
  <si>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</si>
  <si>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</si>
  <si>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</si>
  <si>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</si>
  <si>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</si>
  <si>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</si>
  <si>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</si>
  <si>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</si>
  <si>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</si>
  <si>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</si>
  <si>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</si>
  <si>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</si>
  <si>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</si>
  <si>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</si>
  <si>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</si>
  <si>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</si>
  <si>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</si>
  <si>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</si>
  <si>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</si>
  <si>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</si>
  <si>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</si>
  <si>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</si>
  <si>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</si>
  <si>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</si>
  <si>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</si>
  <si>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</si>
  <si>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</si>
  <si>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</si>
  <si>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</si>
  <si>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</si>
  <si>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</si>
  <si>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</si>
  <si>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</si>
  <si>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</si>
  <si>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</si>
  <si>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</si>
  <si>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</si>
  <si>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</si>
  <si>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</si>
  <si>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</si>
  <si>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</si>
  <si>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</si>
  <si>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</si>
  <si>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</si>
  <si>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</si>
  <si>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</si>
  <si>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</si>
  <si>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</si>
  <si>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</si>
  <si>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</si>
  <si>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</si>
  <si>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</si>
  <si>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</si>
  <si>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</si>
  <si>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</si>
  <si>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</si>
  <si>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</si>
  <si>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</si>
  <si>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</si>
  <si>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</si>
  <si>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</si>
  <si>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</si>
  <si>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</si>
  <si>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</si>
  <si>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</si>
  <si>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</si>
  <si>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</si>
  <si>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</si>
  <si>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</si>
  <si>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</si>
  <si>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</si>
  <si>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</si>
  <si>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</si>
  <si>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</si>
  <si>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</si>
  <si>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</si>
  <si>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</si>
  <si>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</si>
  <si>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</si>
  <si>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</si>
  <si>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</si>
  <si>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</si>
  <si>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</si>
  <si>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</si>
  <si>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</si>
  <si>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</si>
  <si>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</si>
  <si>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</si>
  <si>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</si>
  <si>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</si>
  <si>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</si>
  <si>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</si>
  <si>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</si>
  <si>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</si>
  <si>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</si>
  <si>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</si>
  <si>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</si>
  <si>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</si>
  <si>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</si>
  <si>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</si>
  <si>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</si>
  <si>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</si>
  <si>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</si>
  <si>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</si>
  <si>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</si>
  <si>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</si>
  <si>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</si>
  <si>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</si>
  <si>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</si>
  <si>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</si>
  <si>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</si>
  <si>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</si>
  <si>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</si>
  <si>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</si>
  <si>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</si>
  <si>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</si>
  <si>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</si>
  <si>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</si>
  <si>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</si>
  <si>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</si>
  <si>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</si>
  <si>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</si>
  <si>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</si>
  <si>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</si>
  <si>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</si>
  <si>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</si>
  <si>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</si>
  <si>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</si>
  <si>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</si>
  <si>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</si>
  <si>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</si>
  <si>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</si>
  <si>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</si>
  <si>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</si>
  <si>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</si>
  <si>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</si>
  <si>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</si>
  <si>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</si>
  <si>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</si>
  <si>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</si>
  <si>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</si>
  <si>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</si>
  <si>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</si>
  <si>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</si>
  <si>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</si>
  <si>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</si>
  <si>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</si>
  <si>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</si>
  <si>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</si>
  <si>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</si>
  <si>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</si>
  <si>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</si>
  <si>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</si>
  <si>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</si>
  <si>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</si>
  <si>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</si>
  <si>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</si>
  <si>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</si>
  <si>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</si>
  <si>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</si>
  <si>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</si>
  <si>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</si>
  <si>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</si>
  <si>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</si>
  <si>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</si>
  <si>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</si>
  <si>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</si>
  <si>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</si>
  <si>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</si>
  <si>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</si>
  <si>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</si>
  <si>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</si>
  <si>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</si>
  <si>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</si>
  <si>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</si>
  <si>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</si>
  <si>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</si>
  <si>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</si>
  <si>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</si>
  <si>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</si>
  <si>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</si>
  <si>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</si>
  <si>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</si>
  <si>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</si>
  <si>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</si>
  <si>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</si>
  <si>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</si>
  <si>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</si>
  <si>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</si>
  <si>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</si>
  <si>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</si>
  <si>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</si>
  <si>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</si>
  <si>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</si>
  <si>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</si>
  <si>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</si>
  <si>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</si>
  <si>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</si>
  <si>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</si>
  <si>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</si>
  <si>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</si>
  <si>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</si>
  <si>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</si>
  <si>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</si>
  <si>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</si>
  <si>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</si>
  <si>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</si>
  <si>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</si>
  <si>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</si>
  <si>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</si>
  <si>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</si>
  <si>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</si>
  <si>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</si>
  <si>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</si>
  <si>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</si>
  <si>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</si>
  <si>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</si>
  <si>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</si>
  <si>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</si>
  <si>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</si>
  <si>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</si>
  <si>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</si>
  <si>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</si>
  <si>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</si>
  <si>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</si>
  <si>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</si>
  <si>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</si>
  <si>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</si>
  <si>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</si>
  <si>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</si>
  <si>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</si>
  <si>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</si>
  <si>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</si>
  <si>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</si>
  <si>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</si>
  <si>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</si>
  <si>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</si>
  <si>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</si>
  <si>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</si>
  <si>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</si>
  <si>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</si>
  <si>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</si>
  <si>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</si>
  <si>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</si>
  <si>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</si>
  <si>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</si>
  <si>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</si>
  <si>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</si>
  <si>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</si>
  <si>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</si>
  <si>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</si>
  <si>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</si>
  <si>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</si>
  <si>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</si>
  <si>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</si>
  <si>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</si>
  <si>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</si>
  <si>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</si>
  <si>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</si>
  <si>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</si>
  <si>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</si>
  <si>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</si>
  <si>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</si>
  <si>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</si>
  <si>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</si>
  <si>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</si>
  <si>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</si>
  <si>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</si>
  <si>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</si>
  <si>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</si>
  <si>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</si>
  <si>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</si>
  <si>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</si>
  <si>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</si>
  <si>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</si>
  <si>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</si>
  <si>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</si>
  <si>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</si>
  <si>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</si>
  <si>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</si>
  <si>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</si>
  <si>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</si>
  <si>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</si>
  <si>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</si>
  <si>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</si>
  <si>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</si>
  <si>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</si>
  <si>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</si>
  <si>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</si>
  <si>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</si>
  <si>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</si>
  <si>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</si>
  <si>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</si>
  <si>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</si>
  <si>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</si>
  <si>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</si>
  <si>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</si>
  <si>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</si>
  <si>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</si>
  <si>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</si>
  <si>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</si>
  <si>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</si>
  <si>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</si>
  <si>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</si>
  <si>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</si>
  <si>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</si>
  <si>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</si>
  <si>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</si>
  <si>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</si>
  <si>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</si>
  <si>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</si>
  <si>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</si>
  <si>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</si>
  <si>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</si>
  <si>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</si>
  <si>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</si>
  <si>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</si>
  <si>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</si>
  <si>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</si>
  <si>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</si>
  <si>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</si>
  <si>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</si>
  <si>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</si>
  <si>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</si>
  <si>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</si>
  <si>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</si>
  <si>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</si>
  <si>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</si>
  <si>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</si>
  <si>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</si>
  <si>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</si>
  <si>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</si>
  <si>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</si>
  <si>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</si>
  <si>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</si>
  <si>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</si>
  <si>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</si>
  <si>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</si>
  <si>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</si>
  <si>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</si>
  <si>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</si>
  <si>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</si>
  <si>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</si>
  <si>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</si>
  <si>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</si>
  <si>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</si>
  <si>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</si>
  <si>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</si>
  <si>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</si>
  <si>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</si>
  <si>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</si>
  <si>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</si>
  <si>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</si>
  <si>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</si>
  <si>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</si>
  <si>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</si>
  <si>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</si>
  <si>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</si>
  <si>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</si>
  <si>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</si>
  <si>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</si>
  <si>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</si>
  <si>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</si>
  <si>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</si>
  <si>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</si>
  <si>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</si>
  <si>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</si>
  <si>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</si>
  <si>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</si>
  <si>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</si>
  <si>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</si>
  <si>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</si>
  <si>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</si>
  <si>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</si>
  <si>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</si>
  <si>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</si>
  <si>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</si>
  <si>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</si>
  <si>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</si>
  <si>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</si>
  <si>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</si>
  <si>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</si>
  <si>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</si>
  <si>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</si>
  <si>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</si>
  <si>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</si>
  <si>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</si>
  <si>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</si>
  <si>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</si>
  <si>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</si>
  <si>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</si>
  <si>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</si>
  <si>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</si>
  <si>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</si>
  <si>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</si>
  <si>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</si>
  <si>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</si>
  <si>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</si>
  <si>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</si>
  <si>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</si>
  <si>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</si>
  <si>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</si>
  <si>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</si>
  <si>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</si>
  <si>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</si>
  <si>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</si>
  <si>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</si>
  <si>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</si>
  <si>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</si>
  <si>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</si>
  <si>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</si>
  <si>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</si>
  <si>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</si>
  <si>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</si>
  <si>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</si>
  <si>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</si>
  <si>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</si>
  <si>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</si>
  <si>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</si>
  <si>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</si>
  <si>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</si>
  <si>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</si>
  <si>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</si>
  <si>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</si>
  <si>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</si>
  <si>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</si>
  <si>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</si>
  <si>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</si>
  <si>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</si>
  <si>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</si>
  <si>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</si>
  <si>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</si>
  <si>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</si>
  <si>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</si>
  <si>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</si>
  <si>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</si>
  <si>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</si>
  <si>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</si>
  <si>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</si>
  <si>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</si>
  <si>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</si>
  <si>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</si>
  <si>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</si>
  <si>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</si>
  <si>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</si>
  <si>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</si>
  <si>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</si>
  <si>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</si>
  <si>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</si>
  <si>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</si>
  <si>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</si>
  <si>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</si>
  <si>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</si>
  <si>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</si>
  <si>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</si>
  <si>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</si>
  <si>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</si>
  <si>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</si>
  <si>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</si>
  <si>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</si>
  <si>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</si>
  <si>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</si>
  <si>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</si>
  <si>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</si>
  <si>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</si>
  <si>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</si>
  <si>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</si>
  <si>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</si>
  <si>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</si>
  <si>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</si>
  <si>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</si>
  <si>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</si>
  <si>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</si>
  <si>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</si>
  <si>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</si>
  <si>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</si>
  <si>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</si>
  <si>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</si>
  <si>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</si>
  <si>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</si>
  <si>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</si>
  <si>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</si>
  <si>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</si>
  <si>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</si>
  <si>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</si>
  <si>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</si>
  <si>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</si>
  <si>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</si>
  <si>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</si>
  <si>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</si>
  <si>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</si>
  <si>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</si>
  <si>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</si>
  <si>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</si>
  <si>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</si>
  <si>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</si>
  <si>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</si>
  <si>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</si>
  <si>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</si>
  <si>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</si>
  <si>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</si>
  <si>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</si>
  <si>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</si>
  <si>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</si>
  <si>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</si>
  <si>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</si>
  <si>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</si>
  <si>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</si>
  <si>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</si>
  <si>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</si>
  <si>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</si>
  <si>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</si>
  <si>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</si>
  <si>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</si>
  <si>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</si>
  <si>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</si>
  <si>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</si>
  <si>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</si>
  <si>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</si>
  <si>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</si>
  <si>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</si>
  <si>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</si>
  <si>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</si>
  <si>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</si>
  <si>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</si>
  <si>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</si>
  <si>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</si>
  <si>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</si>
  <si>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</si>
  <si>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</si>
  <si>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</si>
  <si>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</si>
  <si>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</si>
  <si>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</si>
  <si>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</si>
  <si>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</si>
  <si>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</si>
  <si>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</si>
  <si>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</si>
  <si>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</si>
  <si>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</si>
  <si>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</si>
  <si>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</si>
  <si>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</si>
  <si>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</si>
  <si>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</si>
  <si>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</si>
  <si>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</si>
  <si>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</si>
  <si>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</si>
  <si>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</si>
  <si>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</si>
  <si>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</si>
  <si>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</si>
  <si>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</si>
  <si>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</si>
  <si>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</si>
  <si>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</si>
  <si>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</si>
  <si>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</si>
  <si>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</si>
  <si>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</si>
  <si>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</si>
  <si>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</si>
  <si>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</si>
  <si>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</si>
  <si>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</si>
  <si>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</si>
  <si>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</si>
  <si>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</si>
  <si>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</si>
  <si>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</si>
  <si>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</si>
  <si>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</si>
  <si>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</si>
  <si>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</si>
  <si>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</si>
  <si>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</si>
  <si>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</si>
  <si>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</si>
  <si>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</si>
  <si>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</si>
  <si>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</si>
  <si>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</si>
  <si>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</si>
  <si>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</si>
  <si>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</si>
  <si>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</si>
  <si>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</si>
  <si>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</si>
  <si>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</si>
  <si>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</si>
  <si>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</si>
  <si>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</si>
  <si>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</si>
  <si>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</si>
  <si>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</si>
  <si>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</si>
  <si>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</si>
  <si>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</si>
  <si>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</si>
  <si>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</si>
  <si>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</si>
  <si>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</si>
  <si>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</si>
  <si>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</si>
  <si>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</si>
  <si>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</si>
  <si>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</si>
  <si>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</si>
  <si>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</si>
  <si>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</si>
  <si>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</si>
  <si>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</si>
  <si>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</si>
  <si>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</si>
  <si>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</si>
  <si>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</si>
  <si>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</si>
  <si>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</si>
  <si>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</si>
  <si>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</si>
  <si>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</si>
  <si>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</si>
  <si>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</si>
  <si>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</si>
  <si>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</si>
  <si>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</si>
  <si>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</si>
  <si>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</si>
  <si>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</si>
  <si>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</si>
  <si>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</si>
  <si>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</si>
  <si>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</si>
  <si>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</si>
  <si>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</si>
  <si>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</si>
  <si>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</si>
  <si>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</si>
  <si>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</si>
  <si>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</si>
  <si>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</si>
  <si>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</si>
  <si>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</si>
  <si>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</si>
  <si>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</si>
  <si>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</si>
  <si>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</si>
  <si>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</si>
  <si>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</si>
  <si>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</si>
  <si>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</si>
  <si>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</si>
  <si>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</si>
  <si>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</si>
  <si>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</si>
  <si>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</si>
  <si>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</si>
  <si>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</si>
  <si>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</si>
  <si>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</si>
  <si>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</si>
  <si>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</si>
  <si>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</si>
  <si>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</si>
  <si>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</si>
  <si>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</si>
  <si>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</si>
  <si>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</si>
  <si>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</si>
  <si>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</si>
  <si>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</si>
  <si>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</si>
  <si>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</si>
  <si>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</si>
  <si>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</si>
  <si>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</si>
  <si>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</si>
  <si>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</si>
  <si>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</si>
  <si>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</si>
  <si>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</si>
  <si>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</si>
  <si>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</si>
  <si>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</si>
  <si>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</si>
  <si>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</si>
  <si>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</si>
  <si>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</si>
  <si>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</si>
  <si>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</si>
  <si>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</si>
  <si>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</si>
  <si>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</si>
  <si>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</si>
  <si>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</si>
  <si>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</si>
  <si>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</si>
  <si>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</si>
  <si>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</si>
  <si>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</si>
  <si>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</si>
  <si>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</si>
  <si>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</si>
  <si>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</si>
  <si>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</si>
  <si>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</si>
  <si>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</si>
  <si>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</si>
  <si>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</si>
  <si>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</si>
  <si>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</si>
  <si>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</si>
  <si>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</si>
  <si>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</si>
  <si>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</si>
  <si>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</si>
  <si>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</si>
  <si>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</si>
  <si>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</si>
  <si>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</si>
  <si>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</si>
  <si>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</si>
  <si>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</si>
  <si>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</si>
  <si>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</si>
  <si>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</si>
  <si>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</si>
  <si>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</si>
  <si>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</si>
  <si>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</si>
  <si>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</si>
  <si>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</si>
  <si>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</si>
  <si>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</si>
  <si>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</si>
  <si>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</si>
  <si>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</si>
  <si>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</si>
  <si>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</si>
  <si>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</si>
  <si>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</si>
  <si>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</si>
  <si>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</si>
  <si>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</si>
  <si>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</si>
  <si>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</si>
  <si>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</si>
  <si>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</si>
  <si>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</si>
  <si>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</si>
  <si>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</si>
  <si>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</si>
  <si>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</si>
  <si>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</si>
  <si>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</si>
  <si>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</si>
  <si>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</si>
  <si>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</si>
  <si>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</si>
  <si>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</si>
  <si>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</si>
  <si>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</si>
  <si>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</si>
  <si>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</si>
  <si>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</si>
  <si>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</si>
  <si>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</si>
  <si>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</si>
  <si>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</si>
  <si>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</si>
  <si>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</si>
  <si>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</si>
  <si>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</si>
  <si>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</si>
  <si>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</si>
  <si>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</si>
  <si>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</si>
  <si>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</si>
  <si>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</si>
  <si>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</si>
  <si>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</si>
  <si>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</si>
  <si>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</si>
  <si>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</si>
  <si>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</si>
  <si>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</si>
  <si>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</si>
  <si>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</si>
  <si>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</si>
  <si>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</si>
  <si>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</si>
  <si>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</si>
  <si>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</si>
  <si>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</si>
  <si>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</si>
  <si>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</si>
  <si>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</si>
  <si>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</si>
  <si>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</si>
  <si>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</si>
  <si>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</si>
  <si>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</si>
  <si>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</si>
  <si>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</si>
  <si>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</si>
  <si>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</si>
  <si>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</si>
  <si>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</si>
  <si>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</si>
  <si>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</si>
  <si>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</si>
  <si>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</si>
  <si>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</si>
  <si>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</si>
  <si>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</si>
  <si>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</si>
  <si>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</si>
  <si>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</si>
  <si>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</si>
  <si>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</si>
  <si>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</si>
  <si>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</si>
  <si>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</si>
  <si>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</si>
  <si>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</si>
  <si>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</si>
  <si>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</si>
  <si>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</si>
  <si>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</si>
  <si>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</si>
  <si>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</si>
  <si>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</si>
  <si>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</si>
  <si>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</si>
  <si>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</si>
  <si>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</si>
  <si>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</si>
  <si>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</si>
  <si>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</si>
  <si>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</si>
  <si>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</si>
  <si>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</si>
  <si>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</si>
  <si>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</si>
  <si>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</si>
  <si>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</si>
  <si>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</si>
  <si>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</si>
  <si>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</si>
  <si>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</si>
  <si>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</si>
  <si>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</si>
  <si>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</si>
  <si>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</si>
  <si>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</si>
  <si>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</si>
  <si>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</si>
  <si>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</si>
  <si>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</si>
  <si>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</si>
  <si>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</si>
  <si>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</si>
  <si>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</si>
  <si>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</si>
  <si>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</si>
  <si>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</si>
  <si>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</si>
  <si>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</si>
  <si>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</si>
  <si>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</si>
  <si>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</si>
  <si>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</si>
  <si>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</si>
  <si>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</si>
  <si>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</si>
  <si>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</si>
  <si>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</si>
  <si>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</si>
  <si>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</si>
  <si>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</si>
  <si>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</si>
  <si>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</si>
  <si>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</si>
  <si>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</si>
  <si>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</si>
  <si>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</si>
  <si>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</si>
  <si>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</si>
  <si>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</si>
  <si>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</si>
  <si>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</si>
  <si>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</si>
  <si>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</si>
  <si>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</si>
  <si>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</si>
  <si>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</si>
  <si>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</si>
  <si>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</si>
  <si>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</si>
  <si>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</si>
  <si>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</si>
  <si>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</si>
  <si>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</si>
  <si>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</si>
  <si>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</si>
  <si>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</si>
  <si>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</si>
  <si>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</si>
  <si>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</si>
  <si>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</si>
  <si>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</si>
  <si>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</si>
  <si>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</si>
  <si>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</si>
  <si>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</si>
  <si>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</si>
  <si>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</si>
  <si>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</si>
  <si>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</si>
  <si>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</si>
  <si>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</si>
  <si>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</si>
  <si>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</si>
  <si>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</si>
  <si>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</si>
  <si>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</si>
  <si>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</si>
  <si>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</si>
  <si>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</si>
  <si>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</si>
  <si>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</si>
  <si>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</si>
  <si>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</si>
  <si>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</si>
  <si>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</si>
  <si>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</si>
  <si>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</si>
  <si>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</si>
  <si>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</si>
  <si>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</si>
  <si>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</si>
  <si>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</si>
  <si>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</si>
  <si>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</si>
  <si>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</si>
  <si>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</si>
  <si>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</si>
  <si>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</si>
  <si>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</si>
  <si>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</si>
  <si>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</si>
  <si>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</si>
  <si>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</si>
  <si>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</si>
  <si>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</si>
  <si>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</si>
  <si>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</si>
  <si>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</si>
  <si>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</si>
  <si>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</si>
  <si>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</si>
  <si>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</si>
  <si>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</si>
  <si>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</si>
  <si>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</si>
  <si>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</si>
  <si>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</si>
  <si>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</si>
  <si>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</si>
  <si>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</si>
  <si>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</si>
  <si>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</si>
  <si>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</si>
  <si>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</si>
  <si>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</si>
  <si>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</si>
  <si>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</si>
  <si>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</si>
  <si>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</si>
  <si>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</si>
  <si>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</si>
  <si>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</si>
  <si>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</si>
  <si>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</si>
  <si>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</si>
  <si>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</si>
  <si>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</si>
  <si>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</si>
  <si>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</si>
  <si>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</si>
  <si>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</si>
  <si>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</si>
  <si>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</si>
  <si>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</si>
  <si>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</si>
  <si>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</si>
  <si>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</si>
  <si>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</si>
  <si>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</si>
  <si>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</si>
  <si>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</si>
  <si>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</si>
  <si>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</si>
  <si>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</si>
  <si>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</si>
  <si>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</si>
  <si>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</si>
  <si>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</si>
  <si>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</si>
  <si>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</si>
  <si>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</si>
  <si>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</si>
  <si>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</si>
  <si>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</si>
  <si>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</si>
  <si>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</si>
  <si>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</si>
  <si>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</si>
  <si>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</si>
  <si>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</si>
  <si>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</si>
  <si>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</si>
  <si>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</si>
  <si>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</si>
  <si>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</si>
  <si>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</si>
  <si>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</si>
  <si>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</si>
  <si>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</si>
  <si>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</si>
  <si>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</si>
  <si>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</si>
  <si>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</si>
  <si>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</si>
  <si>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</si>
  <si>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</si>
  <si>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</si>
  <si>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</si>
  <si>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</si>
  <si>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</si>
  <si>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</si>
  <si>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</si>
  <si>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</si>
  <si>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</si>
  <si>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</si>
  <si>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</si>
  <si>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</si>
  <si>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</si>
  <si>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</si>
  <si>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</si>
  <si>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</si>
  <si>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</si>
  <si>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</si>
  <si>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</si>
  <si>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</si>
  <si>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</si>
  <si>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</si>
  <si>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</si>
  <si>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</si>
  <si>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</si>
  <si>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</si>
  <si>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</si>
  <si>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</si>
  <si>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</si>
  <si>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</si>
  <si>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</si>
  <si>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</si>
  <si>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</si>
  <si>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</si>
  <si>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</si>
  <si>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</si>
  <si>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</si>
  <si>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</si>
  <si>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</si>
  <si>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</si>
  <si>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</si>
  <si>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</si>
  <si>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</si>
  <si>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</si>
  <si>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</si>
  <si>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</si>
  <si>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</si>
  <si>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</si>
  <si>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</si>
  <si>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</si>
  <si>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</si>
  <si>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</si>
  <si>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</si>
  <si>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</si>
  <si>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</si>
  <si>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</si>
  <si>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</si>
  <si>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</si>
  <si>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</si>
  <si>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</si>
  <si>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</si>
  <si>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</si>
  <si>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</si>
  <si>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</si>
  <si>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</si>
  <si>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</si>
  <si>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</si>
  <si>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</si>
  <si>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</si>
  <si>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</si>
  <si>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</si>
  <si>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</si>
  <si>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</si>
  <si>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</si>
  <si>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</si>
  <si>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</si>
  <si>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</si>
  <si>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</si>
  <si>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</si>
  <si>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</si>
  <si>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</si>
  <si>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</si>
  <si>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</si>
  <si>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</si>
  <si>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</si>
  <si>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</si>
  <si>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</si>
  <si>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</si>
  <si>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</si>
  <si>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</si>
  <si>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</si>
  <si>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</si>
  <si>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</si>
  <si>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</si>
  <si>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</si>
  <si>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</si>
  <si>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</si>
  <si>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</si>
  <si>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</si>
  <si>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</si>
  <si>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</si>
  <si>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</si>
  <si>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</si>
  <si>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</si>
  <si>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</si>
  <si>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</si>
  <si>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</si>
  <si>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</si>
  <si>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</si>
  <si>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</si>
  <si>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</si>
  <si>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</si>
  <si>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</si>
  <si>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</si>
  <si>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</si>
  <si>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</si>
  <si>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</si>
  <si>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</si>
  <si>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</si>
  <si>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</si>
  <si>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</si>
  <si>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</si>
  <si>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</si>
  <si>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</si>
  <si>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</si>
  <si>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</si>
  <si>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</si>
  <si>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</si>
  <si>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</si>
  <si>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</si>
  <si>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</si>
  <si>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</si>
  <si>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</si>
  <si>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</si>
  <si>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</si>
  <si>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</si>
  <si>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</si>
  <si>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</si>
  <si>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</si>
  <si>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</si>
  <si>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</si>
  <si>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</si>
  <si>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</si>
  <si>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</si>
  <si>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</si>
  <si>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</si>
  <si>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</si>
  <si>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</si>
  <si>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</si>
  <si>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</si>
  <si>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</si>
  <si>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</si>
  <si>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</si>
  <si>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</si>
  <si>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</si>
  <si>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</si>
  <si>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</si>
  <si>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</si>
  <si>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</si>
  <si>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</si>
  <si>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</si>
  <si>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</si>
  <si>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</si>
  <si>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</si>
  <si>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</si>
  <si>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</si>
  <si>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</si>
  <si>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</si>
  <si>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</si>
  <si>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</si>
  <si>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</si>
  <si>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</si>
  <si>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</si>
  <si>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</si>
  <si>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</si>
  <si>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</si>
  <si>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</si>
  <si>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</si>
  <si>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</si>
  <si>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</si>
  <si>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</si>
  <si>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</si>
  <si>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</si>
  <si>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</si>
  <si>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</si>
  <si>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</si>
  <si>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</si>
  <si>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</si>
  <si>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</si>
  <si>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</si>
  <si>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</si>
  <si>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</si>
  <si>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</si>
  <si>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</si>
  <si>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</si>
  <si>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</si>
  <si>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</si>
  <si>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</si>
  <si>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</si>
  <si>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</si>
  <si>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</si>
  <si>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</si>
  <si>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</si>
  <si>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</si>
  <si>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</si>
  <si>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</si>
  <si>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</si>
  <si>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</si>
  <si>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</si>
  <si>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</si>
  <si>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</si>
  <si>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</si>
  <si>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</si>
  <si>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</si>
  <si>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</si>
  <si>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</si>
  <si>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</si>
  <si>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</si>
  <si>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</si>
  <si>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</si>
  <si>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</si>
  <si>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</si>
  <si>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</si>
  <si>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</si>
  <si>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</si>
  <si>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</si>
  <si>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</si>
  <si>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</si>
  <si>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</si>
  <si>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</si>
  <si>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</si>
  <si>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</si>
  <si>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</si>
  <si>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</si>
  <si>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</si>
  <si>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</si>
  <si>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</si>
  <si>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</si>
  <si>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</si>
  <si>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</si>
  <si>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</si>
  <si>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</si>
  <si>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</si>
  <si>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</si>
  <si>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</si>
  <si>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</si>
  <si>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</si>
  <si>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</si>
  <si>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</si>
  <si>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</si>
  <si>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</si>
  <si>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</si>
  <si>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</si>
  <si>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</si>
  <si>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</si>
  <si>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</si>
  <si>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</si>
  <si>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</si>
  <si>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</si>
  <si>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</si>
  <si>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</si>
  <si>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</si>
  <si>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</si>
  <si>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</si>
  <si>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</si>
  <si>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</si>
  <si>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</si>
  <si>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</si>
  <si>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</si>
  <si>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</si>
  <si>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</si>
  <si>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</si>
  <si>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</si>
  <si>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</si>
  <si>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</si>
  <si>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</si>
  <si>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</si>
  <si>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</si>
  <si>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</si>
  <si>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</si>
  <si>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</si>
  <si>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</si>
  <si>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</si>
  <si>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</si>
  <si>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</si>
  <si>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</si>
  <si>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</si>
  <si>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</si>
  <si>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</si>
  <si>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</si>
  <si>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</si>
  <si>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</si>
  <si>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</si>
  <si>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</si>
  <si>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</si>
  <si>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</si>
  <si>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</si>
  <si>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</si>
  <si>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</si>
  <si>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</si>
  <si>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</si>
  <si>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</si>
  <si>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</si>
  <si>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</si>
  <si>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</si>
  <si>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</si>
  <si>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</si>
  <si>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</si>
  <si>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</si>
  <si>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</si>
  <si>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</si>
  <si>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</si>
  <si>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</si>
  <si>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</si>
  <si>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</si>
  <si>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</si>
  <si>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</si>
  <si>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</si>
  <si>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</si>
  <si>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</si>
  <si>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</si>
  <si>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</si>
  <si>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</si>
  <si>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</si>
  <si>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</si>
  <si>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</si>
  <si>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</si>
  <si>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</si>
  <si>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</si>
  <si>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</si>
  <si>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</si>
  <si>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</si>
  <si>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</si>
  <si>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</si>
  <si>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</si>
  <si>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</si>
  <si>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</si>
  <si>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</si>
  <si>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</si>
  <si>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</si>
  <si>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</si>
  <si>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</si>
  <si>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</si>
  <si>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</si>
  <si>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</si>
  <si>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</si>
  <si>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</si>
  <si>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</si>
  <si>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</si>
  <si>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</si>
  <si>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</si>
  <si>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</si>
  <si>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</si>
  <si>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</si>
  <si>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</si>
  <si>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</si>
  <si>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</si>
  <si>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</si>
  <si>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</si>
  <si>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</si>
  <si>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</si>
  <si>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</si>
  <si>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</si>
  <si>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</si>
  <si>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</si>
  <si>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</si>
  <si>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</si>
  <si>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</si>
  <si>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</si>
  <si>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</si>
  <si>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</si>
  <si>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</si>
  <si>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</si>
  <si>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</si>
  <si>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</si>
  <si>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</si>
  <si>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</si>
  <si>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</si>
  <si>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</si>
  <si>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</si>
  <si>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</si>
  <si>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</si>
  <si>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</si>
  <si>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</si>
  <si>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</si>
  <si>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</si>
  <si>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</si>
  <si>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</si>
  <si>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</si>
  <si>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</si>
  <si>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</si>
  <si>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</si>
  <si>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</si>
  <si>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</si>
  <si>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</si>
  <si>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</si>
  <si>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</si>
  <si>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</si>
  <si>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</si>
  <si>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</si>
  <si>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</si>
  <si>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</si>
  <si>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</si>
  <si>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</si>
  <si>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</si>
  <si>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</si>
  <si>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</si>
  <si>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</si>
  <si>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</si>
  <si>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</si>
  <si>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</si>
  <si>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</si>
  <si>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</si>
  <si>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</si>
  <si>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</si>
  <si>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</si>
  <si>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</si>
  <si>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</si>
  <si>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</si>
  <si>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</si>
  <si>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</si>
  <si>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</si>
  <si>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</si>
  <si>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</si>
  <si>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</si>
  <si>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</si>
  <si>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</si>
  <si>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</si>
  <si>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</si>
  <si>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</si>
  <si>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</si>
  <si>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</si>
  <si>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</si>
  <si>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</si>
  <si>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</si>
  <si>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</si>
  <si>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</si>
  <si>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</si>
  <si>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</si>
  <si>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</si>
  <si>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</si>
  <si>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</si>
  <si>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</si>
  <si>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</si>
  <si>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</si>
  <si>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</si>
  <si>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</si>
  <si>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</si>
  <si>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</si>
  <si>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</si>
  <si>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</si>
  <si>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</si>
  <si>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</si>
  <si>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</si>
  <si>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</si>
  <si>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</si>
  <si>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</si>
  <si>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</si>
  <si>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</si>
  <si>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</si>
  <si>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</si>
  <si>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</si>
  <si>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</si>
  <si>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</si>
  <si>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</si>
  <si>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</si>
  <si>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</si>
  <si>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</si>
  <si>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</si>
  <si>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</si>
  <si>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</si>
  <si>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</si>
  <si>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</si>
  <si>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</si>
  <si>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</si>
  <si>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</si>
  <si>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</si>
  <si>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</si>
  <si>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</si>
  <si>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</si>
  <si>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</si>
  <si>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</si>
  <si>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</si>
  <si>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</si>
  <si>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</si>
  <si>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</si>
  <si>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</si>
  <si>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</si>
  <si>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</si>
  <si>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</si>
  <si>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</si>
  <si>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</si>
  <si>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</si>
  <si>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</si>
  <si>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</si>
  <si>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</si>
  <si>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</si>
  <si>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</si>
  <si>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</si>
  <si>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</si>
  <si>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</si>
  <si>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</si>
  <si>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</si>
  <si>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</si>
  <si>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</si>
  <si>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</si>
  <si>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</si>
  <si>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</si>
  <si>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</si>
  <si>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Permission Requested in Progress and team trying Access and follow with Saudi Coordinator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</si>
  <si>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</si>
  <si>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</si>
  <si>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</si>
  <si>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</si>
  <si>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</si>
  <si>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</si>
  <si>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</si>
  <si>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</si>
  <si>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</si>
  <si>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</si>
  <si>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</si>
  <si>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</si>
  <si>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</si>
  <si>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</si>
  <si>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</si>
  <si>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</si>
  <si>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</si>
  <si>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</si>
  <si>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</si>
  <si>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</si>
  <si>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</si>
  <si>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</si>
  <si>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</si>
  <si>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</si>
  <si>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</si>
  <si>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</si>
  <si>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</si>
  <si>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</si>
  <si>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</si>
  <si>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</si>
  <si>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</si>
  <si>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</si>
  <si>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</si>
  <si>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</si>
  <si>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</si>
  <si>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</si>
  <si>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</si>
  <si>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</si>
  <si>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</si>
  <si>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</si>
  <si>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</si>
  <si>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</si>
  <si>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</si>
  <si>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</si>
  <si>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</si>
  <si>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</si>
  <si>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</si>
  <si>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</si>
  <si>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</si>
  <si>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</si>
  <si>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</si>
  <si>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</si>
  <si>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</si>
  <si>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</si>
  <si>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</si>
  <si>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</si>
  <si>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</si>
  <si>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</si>
  <si>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</si>
  <si>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</si>
  <si>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</si>
  <si>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</si>
  <si>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</si>
  <si>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</si>
  <si>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</si>
  <si>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</si>
  <si>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</si>
  <si>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</si>
  <si>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</si>
  <si>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</si>
  <si>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</si>
  <si>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</si>
  <si>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</si>
  <si>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</si>
  <si>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</si>
  <si>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</si>
  <si>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</si>
  <si>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</si>
  <si>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</si>
  <si>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</si>
  <si>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</si>
  <si>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</si>
  <si>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</si>
  <si>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</si>
  <si>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PCM-20251105-00000634</t>
  </si>
  <si>
    <t xml:space="preserve">site down again  / team need 80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</si>
  <si>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</si>
  <si>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</si>
  <si>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</si>
  <si>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</si>
  <si>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</si>
  <si>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</si>
  <si>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EM team on the way need 30 Min</t>
  </si>
  <si>
    <t xml:space="preserve">EM team at site TS </t>
  </si>
  <si>
    <t>PCM-20251105-00000883</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</si>
  <si>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</si>
  <si>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</si>
  <si>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</si>
  <si>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</si>
  <si>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</si>
  <si>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</si>
  <si>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</si>
  <si>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PCM-20251105-00000640</t>
  </si>
  <si>
    <t>SCECO Power NA Due to SCECO team changing Main transformer , site located on main Road not able to connect PG , Innitial ETR 5 hours</t>
  </si>
  <si>
    <t>PCM-20251105-00000688</t>
  </si>
  <si>
    <t xml:space="preserve">SCECO Power NA, no parking to connect PG  , Sceco complain registered and waiting  response </t>
  </si>
  <si>
    <t>PCM-20251105-00000829</t>
  </si>
  <si>
    <t>(No connection to unit)  TE Team facing access issue as team  found door is closed and the owner not responding to the calls</t>
  </si>
  <si>
    <t>PCM-20251105-00001119</t>
  </si>
  <si>
    <t>EM Team on the way ETA: 40 Mins</t>
  </si>
  <si>
    <t>PCM-20251105-00001161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</si>
</sst>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0" totalsRowShown="0" headerRowDxfId="31" dataDxfId="30" headerRowBorderDxfId="28" tableBorderDxfId="29">
  <autoFilter ref="A1:L3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 totalsRowShown="0" headerRowDxfId="15" dataDxfId="14" headerRowBorderDxfId="12" tableBorderDxfId="13">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303.61020300925884</v>
      </c>
      <c r="H2" s="77">
        <v>45662.943402777775</v>
      </c>
      <c r="I2" s="60" t="str">
        <f>IFERROR(VLOOKUP(D2,DB!A:F,6,0),"")</f>
        <v>Generator-SG</v>
      </c>
      <c r="J2" s="60" t="str">
        <f>IFERROR(VLOOKUP(D2,DB!A:G,7,0),"")</f>
        <v>Dead</v>
      </c>
      <c r="K2" s="68" t="s">
        <v>39022</v>
      </c>
      <c r="L2" s="66" t="str">
        <f>IFERROR(VLOOKUP(D2,DB!A:I,9,0),"")</f>
        <v>Latis</v>
      </c>
    </row>
    <row r="3" spans="1:15" ht="21.75" customHeight="1">
      <c r="A3" s="132" t="s">
        <v>39023</v>
      </c>
      <c r="B3" s="133" t="str">
        <f>IFERROR(VLOOKUP(D3,DB!A:K,11,0),"")</f>
        <v>R1</v>
      </c>
      <c r="C3" s="133">
        <v>2</v>
      </c>
      <c r="D3" s="133" t="s">
        <v>11051</v>
      </c>
      <c r="E3" s="134" t="s">
        <v>39021</v>
      </c>
      <c r="F3" s="135">
        <v>45966.403113425928</v>
      </c>
      <c r="G3" s="136">
        <f ca="1">IFERROR(NOW()-F3,"")</f>
        <v>0.15551550925738411</v>
      </c>
      <c r="H3" s="175">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45966.558628935185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45966.558628935185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45966.558628935185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45966.558628935185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45966.558628935185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45966.558628935185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45966.558628935185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45966.558628935185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45966.558628935185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45966.558628935185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45966.558628935185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45966.558628935185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45966.558628935185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45966.558628935185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45966.558628935185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45966.558628935185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45966.558628935185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45966.558628935185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45966.558628935185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45966.558628935185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45966.558628935185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45966.558628935185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45966.558628935185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45966.558628935185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45966.558628935185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45966.558628935185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45966.558628935185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45966.558628935185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45966.558628935185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45966.558628935185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45966.558628935185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45966.558628935185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45966.558628935185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45966.558628935185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45966.558628935185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45966.558628935185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45966.558628935185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45966.558628935185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45966.558628935185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45966.558628935185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45966.558628935185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45966.558628935185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45966.558628935185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45966.558628935185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45966.558628935185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45966.558628935185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45966.558628935185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45966.558628935185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45966.558628935185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45966.558628935185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45966.558628935185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45966.558628935185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45966.558628935185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45966.558628935185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45966.558628935185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45966.558628935185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45966.558628935185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45966.558628935185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45966.558628935185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45966.558628935185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45966.558628935185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45966.558628935185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45966.558628935185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45966.558628935185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45966.558628935185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45966.558628935185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45966.558628935185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45966.558628935185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45966.558628935185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45966.558628935185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45966.558628935185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45966.558628935185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45966.558628935185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45966.558628935185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45966.558628935185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45966.558628935185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45966.558628935185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45966.558628935185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45966.558628935185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45966.558628935185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45966.558628935185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45966.558628935185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45966.558628935185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45966.558628935185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45966.558628935185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45966.558628935185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45966.558628935185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45966.558628935185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45966.558628935185</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45966.558628935185</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DAB4B9A1-DAE6-40C2-9DC4-4230D4BC01B5}"/>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D9" sqref="D9"/>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141.55879097222351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7.816545601854159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45966.558628935185</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45966.558628935185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45966.558628935185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45966.558628935185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45966.558628935185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45966.558628935185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45966.558628935185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45966.558628935185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45966.558628935185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45966.558628935185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45966.558628935185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45966.558628935185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45966.558628935185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45966.558628935185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45966.558628935185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45966.558628935185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45966.558628935185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45966.558628935185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45966.558628935185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45966.558628935185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45966.558628935185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45966.558628935185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45966.558628935185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45966.558628935185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45966.558628935185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45966.558628935185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45966.558628935185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45966.558628935185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45966.558628935185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45966.558628935185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45966.558628935185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45966.558628935185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45966.558628935185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45966.558628935185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45966.558628935185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45966.558628935185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45966.558628935185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45966.558628935185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45966.558628935185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45966.558628935185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45966.558628935185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45966.558628935185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45966.558628935185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45966.558628935185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45966.558628935185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45966.558628935185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45966.558628935185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45966.558628935185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45966.558628935185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45966.558628935185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45966.558628935185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45966.558628935185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45966.558628935185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45966.558628935185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45966.558628935185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45966.558628935185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45966.558628935185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45966.558628935185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45966.558628935185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45966.558628935185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45966.558628935185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45966.558628935185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45966.558628935185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45966.558628935185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45966.558628935185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45966.558628935185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45966.558628935185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45966.558628935185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45966.558628935185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45966.558628935185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45966.558628935185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45966.558628935185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45966.558628935185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45966.558628935185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45966.558628935185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45966.558628935185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45966.558628935185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45966.558628935185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45966.558628935185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45966.558628935185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45966.558628935185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45966.558628935185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45966.558628935185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45966.558628935185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45966.558628935185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45966.558628935185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45966.558628935185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45966.558628935185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45966.558628935185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45966.558628935185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45966.558628935185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45966.558628935185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45966.558628935185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45966.558628935185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45966.558628935185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45966.558628935185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45966.558628935185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45966.558628935185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45966.558628935185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45966.558628935185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45966.558628935185</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39109</v>
      </c>
      <c r="B2" s="62" t="str">
        <f>IFERROR(VLOOKUP(D2,DB!A:K,11,0),"")</f>
        <v>R3</v>
      </c>
      <c r="C2" s="18">
        <v>3</v>
      </c>
      <c r="D2" s="62" t="s">
        <v>24942</v>
      </c>
      <c r="E2" s="18" t="s">
        <v>39021</v>
      </c>
      <c r="F2" s="20">
        <v>45966.364872685182</v>
      </c>
      <c r="G2" s="21">
        <f t="shared" ref="G2:G26" ca="1" si="0">IFERROR(NOW()-F2,"-")</f>
        <v>0.19375625000247965</v>
      </c>
      <c r="H2" s="22">
        <v>45966.464120370372</v>
      </c>
      <c r="I2" s="19" t="str">
        <f>IFERROR(VLOOKUP(D2,DB!A:F,6,0),"")</f>
        <v>SCECO</v>
      </c>
      <c r="J2" s="18" t="str">
        <f>IFERROR(VLOOKUP(D2,DB!A:G,7,0),"")</f>
        <v>Vandalized</v>
      </c>
      <c r="K2" s="46" t="s">
        <v>39110</v>
      </c>
      <c r="L2" s="23" t="str">
        <f>IFERROR(VLOOKUP(D2,DB!A:I,9,0),"")</f>
        <v>Latis</v>
      </c>
    </row>
    <row r="3" spans="1:13" ht="15" customHeight="1">
      <c r="A3" s="19"/>
      <c r="B3" s="62" t="str">
        <f>IFERROR(VLOOKUP(D3,DB!A:K,11,0),"")</f>
        <v/>
      </c>
      <c r="C3" s="18"/>
      <c r="D3"/>
      <c r="E3" s="18"/>
      <c r="F3" s="20"/>
      <c r="G3" s="21">
        <f t="shared" ca="1" si="0"/>
        <v>45966.558628935185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45966.558628935185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45966.558628935185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45966.558628935185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45966.558628935185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45966.558628935185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45966.558628935185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45966.558628935185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45966.558628935185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45966.558628935185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45966.558628935185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45966.558628935185</v>
      </c>
      <c r="H14" s="22" t="s">
        <v>39111</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45966.558628935185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45966.558628935185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45966.558628935185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45966.558628935185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45966.558628935185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45966.558628935185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45966.558628935185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45966.558628935185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45966.558628935185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45966.558628935185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45966.558628935185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45966.558628935185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45966.558628935185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45966.558628935185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45966.558628935185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45966.558628935185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45966.558628935185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45966.558628935185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45966.558628935185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45966.558628935185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45966.558628935185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45966.558628935185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45966.558628935185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45966.558628935185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45966.558628935185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45966.558628935185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45966.558628935185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45966.558628935185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45966.558628935185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45966.558628935185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45966.558628935185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45966.558628935185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45966.558628935185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45966.558628935185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45966.558628935185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45966.558628935185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45966.558628935185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45966.558628935185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45966.558628935185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45966.558628935185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45966.558628935185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45966.558628935185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45966.558628935185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45966.558628935185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45966.558628935185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45966.558628935185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45966.558628935185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45966.558628935185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45966.558628935185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45966.558628935185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45966.558628935185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45966.558628935185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45966.558628935185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45966.558628935185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45966.558628935185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45966.558628935185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45966.558628935185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45966.558628935185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45966.558628935185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45966.558628935185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45966.558628935185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45966.558628935185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45966.558628935185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45966.558628935185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45966.558628935185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45966.558628935185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45966.558628935185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45966.558628935185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45966.558628935185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45966.558628935185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45966.558628935185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45966.558628935185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45966.558628935185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45966.558628935185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45966.558628935185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45966.558628935185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45966.558628935185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45966.558628935185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45966.558628935185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45966.558628935185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45966.558628935185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45966.558628935185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45966.558628935185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45966.558628935185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45966.558628935185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45966.558628935185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45966.558628935185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45966.558628935185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45966.558628935185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45966.558628935185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45966.558628935185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45966.558628935185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45966.558628935185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45966.558628935185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45966.558628935185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45966.558628935185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45966.558628935185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45966.558628935185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45966.558628935185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45966.558628935185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45966.558628935185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45966.558628935185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45966.558628935185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45966.558628935185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45966.558628935185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45966.558628935185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45966.558628935185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45966.558628935185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45966.558628935185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45966.558628935185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45966.558628935185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45966.558628935185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45966.558628935185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45966.558628935185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45966.558628935185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45966.558628935185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45966.558628935185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45966.558628935185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45966.558628935185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45966.558628935185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45966.558628935185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45966.558628935185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45966.558628935185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45966.558628935185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45966.558628935185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45966.558628935185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45966.558628935185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45966.558628935185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45966.558628935185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45966.558628935185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45966.558628935185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45966.558628935185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45966.558628935185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45966.558628935185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45966.558628935185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45966.558628935185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45966.558628935185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45966.558628935185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45966.558628935185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45966.558628935185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45966.558628935185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45966.558628935185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45966.558628935185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45966.558628935185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45966.558628935185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45966.558628935185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45966.558628935185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45966.558628935185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45966.558628935185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45966.558628935185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45966.558628935185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45966.558628935185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45966.558628935185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45966.558628935185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45966.558628935185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45966.558628935185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45966.558628935185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45966.558628935185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45966.558628935185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45966.558628935185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45966.558628935185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45966.558628935185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45966.558628935185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45966.558628935185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45966.558628935185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45966.558628935185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45966.558628935185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45966.558628935185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45966.558628935185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45966.558628935185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45966.558628935185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45966.558628935185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45966.558628935185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45966.558628935185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45966.558628935185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45966.558628935185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45966.558628935185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45966.558628935185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45966.558628935185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45966.558628935185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45966.558628935185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45966.558628935185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45966.558628935185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45966.558628935185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45966.558628935185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45966.558628935185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45966.558628935185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45966.558628935185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45966.558628935185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45966.558628935185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45966.558628935185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45966.558628935185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45966.558628935185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45966.558628935185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45966.558628935185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45966.558628935185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45966.558628935185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45966.558628935185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45966.558628935185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45966.558628935185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45966.558628935185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45966.558628935185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45966.558628935185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45966.558628935185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45966.558628935185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45966.558628935185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45966.558628935185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45966.558628935185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45966.558628935185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45966.558628935185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45966.558628935185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45966.558628935185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45966.558628935185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45966.558628935185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45966.558628935185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45966.558628935185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45966.558628935185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45966.558628935185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45966.558628935185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45966.558628935185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45966.558628935185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45966.558628935185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45966.558628935185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45966.558628935185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45966.558628935185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45966.558628935185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45966.558628935185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45966.558628935185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45966.558628935185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45966.558628935185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45966.558628935185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45966.558628935185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45966.558628935185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45966.558628935185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45966.558628935185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45966.558628935185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45966.558628935185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45966.558628935185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45966.558628935185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45966.558628935185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45966.558628935185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45966.558628935185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45966.558628935185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45966.558628935185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45966.558628935185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45966.558628935185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45966.558628935185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45966.558628935185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45966.558628935185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45966.558628935185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45966.558628935185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45966.558628935185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45966.558628935185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45966.558628935185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45966.558628935185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45966.558628935185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45966.558628935185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45966.558628935185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45966.558628935185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45966.558628935185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45966.558628935185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45966.558628935185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45966.558628935185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45966.558628935185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45966.558628935185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45966.558628935185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45966.558628935185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45966.558628935185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45966.558628935185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45966.558628935185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45966.558628935185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45966.558628935185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45966.558628935185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45966.558628935185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45966.558628935185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45966.558628935185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45966.558628935185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45966.558628935185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45966.558628935185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45966.558628935185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45966.558628935185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45966.558628935185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45966.558628935185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45966.558628935185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45966.558628935185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45966.558628935185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45966.558628935185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45966.558628935185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45966.558628935185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45966.558628935185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45966.558628935185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45966.558628935185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45966.558628935185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45966.558628935185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45966.558628935185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45966.558628935185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45966.558628935185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45966.558628935185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45966.558628935185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45966.558628935185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45966.558628935185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45966.558628935185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45966.558628935185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45966.558628935185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45966.558628935185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45966.558628935185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45966.558628935185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45966.558628935185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45966.558628935185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45966.558628935185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45966.558628935185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45966.558628935185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45966.558628935185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45966.558628935185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45966.558628935185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45966.558628935185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45966.558628935185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45966.558628935185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45966.558628935185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45966.558628935185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45966.558628935185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45966.558628935185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45966.558628935185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45966.558628935185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45966.558628935185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45966.558628935185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45966.558628935185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45966.558628935185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45966.558628935185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45966.558628935185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45966.558628935185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45966.558628935185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45966.558628935185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45966.558628935185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45966.558628935185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45966.558628935185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45966.558628935185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45966.558628935185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45966.558628935185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45966.558628935185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45966.558628935185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45966.558628935185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45966.558628935185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45966.558628935185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45966.558628935185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45966.558628935185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45966.558628935185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45966.558628935185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45966.558628935185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45966.558628935185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45966.558628935185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45966.558628935185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45966.558628935185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45966.558628935185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45966.558628935185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45966.558628935185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45966.558628935185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45966.558628935185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45966.558628935185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45966.558628935185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45966.558628935185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45966.558628935185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45966.558628935185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45966.558628935185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45966.558628935185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45966.558628935185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45966.558628935185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45966.558628935185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45966.558628935185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45966.558628935185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45966.558628935185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45966.558628935185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45966.558628935185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45966.558628935185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45966.558628935185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45966.558628935185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45966.558628935185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45966.558628935185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45966.558628935185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45966.558628935185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45966.558628935185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45966.558628935185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45966.558628935185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45966.558628935185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45966.558628935185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45966.558628935185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45966.558628935185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45966.558628935185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45966.558628935185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45966.558628935185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45966.558628935185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45966.558628935185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45966.558628935185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45966.558628935185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45966.558628935185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45966.558628935185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45966.558628935185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45966.558628935185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45966.558628935185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45966.558628935185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45966.558628935185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45966.558628935185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45966.558628935185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45966.558628935185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45966.558628935185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45966.558628935185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45966.558628935185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45966.558628935185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45966.558628935185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45966.558628935185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45966.558628935185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45966.558628935185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45966.558628935185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45966.558628935185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45966.558628935185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45966.558628935185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45966.558628935185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45966.558628935185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45966.558628935185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45966.558628935185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45966.558628935185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45966.558628935185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45966.558628935185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45966.558628935185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45966.558628935185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45966.558628935185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45966.558628935185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45966.558628935185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45966.558628935185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45966.558628935185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45966.558628935185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45966.558628935185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45966.558628935185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45966.558628935185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45966.558628935185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45966.558628935185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45966.558628935185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45966.558628935185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45966.558628935185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45966.558628935185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45966.558628935185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45966.558628935185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45966.558628935185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45966.558628935185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45966.558628935185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45966.558628935185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45966.558628935185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45966.558628935185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45966.558628935185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45966.558628935185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45966.558628935185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45966.558628935185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45966.558628935185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45966.558628935185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45966.558628935185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45966.558628935185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45966.558628935185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45966.558628935185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45966.558628935185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45966.558628935185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45966.558628935185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45966.558628935185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45966.558628935185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45966.558628935185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45966.558628935185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45966.558628935185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45966.558628935185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45966.558628935185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45966.558628935185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45966.558628935185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45966.558628935185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45966.558628935185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45966.558628935185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45966.558628935185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45966.558628935185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45966.558628935185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45966.558628935185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45966.558628935185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45966.558628935185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45966.558628935185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45966.558628935185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45966.558628935185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45966.558628935185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45966.558628935185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45966.558628935185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45966.558628935185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45966.558628935185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45966.558628935185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45966.558628935185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45966.558628935185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45966.558628935185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45966.558628935185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45966.558628935185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45966.558628935185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45966.558628935185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45966.558628935185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45966.558628935185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45966.558628935185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45966.558628935185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45966.558628935185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45966.558628935185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45966.558628935185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45966.558628935185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45966.558628935185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45966.558628935185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45966.558628935185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45966.558628935185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45966.558628935185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45966.558628935185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45966.558628935185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45966.558628935185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45966.558628935185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45966.558628935185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45966.558628935185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45966.558628935185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45966.558628935185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45966.558628935185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45966.558628935185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45966.558628935185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45966.558628935185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45966.558628935185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45966.558628935185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45966.558628935185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45966.558628935185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45966.558628935185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45966.558628935185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45966.558628935185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45966.558628935185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45966.558628935185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45966.558628935185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45966.558628935185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45966.558628935185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45966.558628935185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45966.558628935185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45966.558628935185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45966.558628935185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45966.558628935185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45966.558628935185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45966.558628935185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45966.558628935185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45966.558628935185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45966.558628935185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45966.558628935185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45966.558628935185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45966.558628935185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45966.558628935185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45966.558628935185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45966.558628935185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45966.558628935185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45966.558628935185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45966.558628935185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45966.558628935185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45966.558628935185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45966.558628935185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45966.558628935185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45966.558628935185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45966.558628935185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45966.558628935185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45966.558628935185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45966.558628935185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45966.558628935185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45966.558628935185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45966.558628935185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45966.558628935185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45966.558628935185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45966.558628935185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45966.558628935185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45966.558628935185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45966.558628935185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45966.558628935185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45966.558628935185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45966.558628935185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45966.558628935185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45966.558628935185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45966.558628935185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45966.558628935185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45966.558628935185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45966.558628935185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45966.558628935185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45966.558628935185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45966.558628935185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45966.558628935185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45966.558628935185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45966.558628935185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45966.558628935185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45966.558628935185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45966.558628935185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45966.558628935185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45966.558628935185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45966.558628935185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45966.558628935185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45966.558628935185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45966.558628935185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45966.558628935185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45966.558628935185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45966.558628935185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45966.558628935185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45966.558628935185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45966.558628935185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45966.558628935185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45966.558628935185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45966.558628935185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45966.558628935185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45966.558628935185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45966.558628935185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45966.558628935185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45966.558628935185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45966.558628935185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45966.558628935185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45966.558628935185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45966.558628935185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45966.558628935185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45966.558628935185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45966.558628935185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45966.558628935185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45966.558628935185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45966.558628935185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45966.558628935185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45966.558628935185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45966.558628935185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45966.558628935185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45966.558628935185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45966.558628935185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45966.558628935185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45966.558628935185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45966.558628935185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45966.558628935185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45966.558628935185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45966.558628935185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45966.558628935185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45966.558628935185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45966.558628935185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45966.558628935185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45966.558628935185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45966.558628935185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45966.558628935185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45966.558628935185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45966.558628935185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45966.558628935185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45966.558628935185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45966.558628935185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45966.558628935185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45966.558628935185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45966.558628935185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45966.558628935185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45966.558628935185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45966.558628935185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45966.558628935185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45966.558628935185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45966.558628935185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45966.558628935185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45966.558628935185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45966.558628935185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45966.558628935185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45966.558628935185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45966.558628935185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45966.558628935185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45966.558628935185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45966.558628935185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45966.558628935185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45966.558628935185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45966.558628935185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45966.558628935185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45966.558628935185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45966.558628935185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45966.558628935185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45966.558628935185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45966.558628935185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45966.558628935185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45966.558628935185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45966.558628935185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45966.558628935185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45966.558628935185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45966.558628935185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45966.558628935185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45966.558628935185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45966.558628935185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45966.558628935185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45966.558628935185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45966.558628935185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45966.558628935185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45966.558628935185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45966.558628935185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45966.558628935185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45966.558628935185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45966.558628935185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45966.558628935185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45966.558628935185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45966.558628935185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45966.558628935185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45966.558628935185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45966.558628935185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45966.558628935185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45966.558628935185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45966.558628935185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45966.558628935185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45966.558628935185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45966.558628935185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45966.558628935185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45966.558628935185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45966.558628935185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45966.558628935185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45966.558628935185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45966.558628935185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45966.558628935185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45966.558628935185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45966.558628935185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45966.558628935185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45966.558628935185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45966.558628935185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45966.558628935185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45966.558628935185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45966.558628935185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45966.558628935185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45966.558628935185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45966.558628935185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45966.558628935185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45966.558628935185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45966.558628935185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45966.558628935185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45966.558628935185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45966.558628935185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45966.558628935185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45966.558628935185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45966.558628935185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45966.558628935185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45966.558628935185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45966.558628935185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45966.558628935185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45966.558628935185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45966.558628935185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45966.558628935185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45966.558628935185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45966.558628935185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45966.558628935185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45966.558628935185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45966.558628935185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45966.558628935185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45966.558628935185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45966.558628935185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45966.558628935185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45966.558628935185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45966.558628935185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45966.558628935185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45966.558628935185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45966.558628935185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45966.558628935185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45966.558628935185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45966.558628935185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45966.558628935185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45966.558628935185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45966.558628935185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45966.558628935185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45966.558628935185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45966.558628935185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45966.558628935185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45966.558628935185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45966.558628935185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45966.558628935185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45966.558628935185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45966.558628935185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45966.558628935185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45966.558628935185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45966.558628935185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45966.558628935185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45966.558628935185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45966.558628935185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45966.558628935185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45966.558628935185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45966.558628935185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45966.558628935185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45966.558628935185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45966.558628935185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45966.558628935185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45966.558628935185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45966.558628935185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45966.558628935185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45966.558628935185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45966.558628935185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45966.558628935185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45966.558628935185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45966.558628935185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45966.558628935185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45966.558628935185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45966.558628935185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45966.558628935185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45966.558628935185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45966.558628935185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45966.558628935185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45966.558628935185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45966.558628935185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45966.558628935185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45966.558628935185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45966.558628935185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45966.558628935185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45966.558628935185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45966.558628935185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45966.558628935185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45966.558628935185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45966.558628935185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45966.558628935185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45966.558628935185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45966.558628935185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45966.558628935185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45966.558628935185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45966.558628935185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45966.558628935185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45966.558628935185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45966.558628935185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45966.558628935185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45966.558628935185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45966.558628935185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45966.558628935185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45966.558628935185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45966.558628935185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45966.558628935185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45966.558628935185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45966.558628935185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45966.558628935185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45966.558628935185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45966.558628935185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45966.558628935185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45966.558628935185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45966.558628935185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45966.558628935185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45966.558628935185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45966.558628935185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45966.558628935185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45966.558628935185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45966.558628935185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45966.558628935185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45966.558628935185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45966.558628935185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45966.558628935185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45966.558628935185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45966.558628935185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45966.558628935185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45966.558628935185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45966.558628935185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45966.558628935185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45966.558628935185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45966.558628935185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45966.558628935185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45966.558628935185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45966.558628935185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45966.558628935185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45966.558628935185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45966.558628935185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45966.558628935185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45966.558628935185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45966.558628935185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45966.558628935185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45966.558628935185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45966.558628935185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45966.558628935185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45966.558628935185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45966.558628935185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45966.558628935185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45966.558628935185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45966.558628935185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45966.558628935185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45966.558628935185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45966.558628935185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45966.558628935185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45966.558628935185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45966.558628935185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45966.558628935185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45966.558628935185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45966.558628935185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45966.558628935185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45966.558628935185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45966.558628935185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45966.558628935185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45966.558628935185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45966.558628935185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45966.558628935185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45966.558628935185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45966.558628935185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45966.558628935185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45966.558628935185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45966.558628935185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45966.558628935185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45966.558628935185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45966.558628935185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45966.558628935185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45966.558628935185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45966.558628935185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45966.558628935185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45966.558628935185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45966.558628935185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45966.558628935185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45966.558628935185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45966.558628935185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45966.558628935185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45966.558628935185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45966.558628935185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45966.558628935185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45966.558628935185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45966.558628935185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45966.558628935185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45966.558628935185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45966.558628935185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45966.558628935185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45966.558628935185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45966.558628935185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45966.558628935185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45966.558628935185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45966.558628935185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45966.558628935185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45966.558628935185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45966.558628935185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45966.558628935185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45966.558628935185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45966.558628935185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45966.558628935185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45966.558628935185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45966.558628935185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45966.558628935185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45966.558628935185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45966.558628935185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45966.558628935185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45966.558628935185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45966.558628935185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45966.558628935185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45966.558628935185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45966.558628935185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45966.558628935185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45966.558628935185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45966.558628935185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45966.558628935185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45966.558628935185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45966.558628935185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45966.558628935185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45966.558628935185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45966.558628935185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45966.558628935185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45966.558628935185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45966.558628935185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45966.558628935185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45966.558628935185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45966.558628935185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45966.558628935185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45966.558628935185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45966.558628935185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45966.558628935185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45966.558628935185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45966.558628935185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45966.558628935185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45966.558628935185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45966.558628935185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45966.558628935185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45966.558628935185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45966.558628935185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45966.558628935185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45966.558628935185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45966.558628935185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45966.558628935185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45966.558628935185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45966.558628935185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45966.558628935185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45966.558628935185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45966.558628935185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45966.558628935185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45966.558628935185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45966.558628935185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45966.558628935185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45966.558628935185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45966.558628935185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45966.558628935185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45966.558628935185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45966.558628935185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45966.558628935185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45966.558628935185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45966.558628935185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45966.558628935185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45966.558628935185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45966.558628935185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45966.558628935185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45966.558628935185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45966.558628935185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45966.558628935185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45966.558628935185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45966.558628935185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45966.558628935185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45966.558628935185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45966.558628935185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45966.558628935185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45966.558628935185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45966.558628935185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45966.558628935185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45966.558628935185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45966.558628935185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45966.558628935185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45966.558628935185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45966.558628935185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45966.558628935185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45966.558628935185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45966.558628935185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45966.558628935185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45966.558628935185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45966.558628935185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45966.558628935185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45966.558628935185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45966.558628935185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45966.558628935185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45966.558628935185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45966.558628935185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45966.558628935185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45966.558628935185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45966.558628935185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45966.558628935185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45966.558628935185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45966.558628935185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45966.558628935185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45966.558628935185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45966.558628935185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45966.558628935185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45966.558628935185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45966.558628935185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45966.558628935185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45966.558628935185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45966.558628935185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45966.558628935185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45966.558628935185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45966.558628935185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45966.558628935185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45966.558628935185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45966.558628935185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45966.558628935185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45966.558628935185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45966.558628935185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45966.558628935185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45966.558628935185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45966.558628935185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45966.558628935185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45966.558628935185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45966.558628935185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45966.558628935185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45966.558628935185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45966.558628935185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45966.558628935185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45966.558628935185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45966.558628935185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45966.558628935185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45966.558628935185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45966.558628935185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45966.558628935185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45966.558628935185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45966.558628935185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45966.558628935185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45966.558628935185</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263.07791134258878</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1</v>
      </c>
      <c r="D3" s="93" t="s">
        <v>36120</v>
      </c>
      <c r="E3" s="97" t="s">
        <v>39021</v>
      </c>
      <c r="F3" s="98"/>
      <c r="G3" s="99">
        <f ca="1">IFERROR(NOW()-F3,"")</f>
        <v>45966.558628935185</v>
      </c>
      <c r="H3" s="98">
        <v>45966.313194444447</v>
      </c>
      <c r="I3" s="98" t="str">
        <f>IFERROR(VLOOKUP(D3,DB!A:F,6,0),"")</f>
        <v>SCECO</v>
      </c>
      <c r="J3" s="98" t="str">
        <f>IFERROR(VLOOKUP(D3,DB!A:G,7,0),"")</f>
        <v>Dead</v>
      </c>
      <c r="K3" s="100" t="s">
        <v>39115</v>
      </c>
      <c r="L3" s="93" t="str">
        <f>IFERROR(VLOOKUP(D3,DB!A:I,9,0),"")</f>
        <v>Latis</v>
      </c>
    </row>
    <row r="4" spans="1:16" ht="15" customHeight="1">
      <c r="A4" s="118" t="s">
        <v>39114</v>
      </c>
      <c r="B4" s="118" t="str">
        <f>IFERROR(VLOOKUP(D4,DB!A:K,11,0),"")</f>
        <v>R4</v>
      </c>
      <c r="C4" s="119">
        <v>1</v>
      </c>
      <c r="D4" s="93" t="s">
        <v>35821</v>
      </c>
      <c r="E4" s="97" t="s">
        <v>39021</v>
      </c>
      <c r="F4" s="98"/>
      <c r="G4" s="99">
        <f ca="1">IFERROR(NOW()-F4,"")</f>
        <v>45966.558628935185</v>
      </c>
      <c r="H4" s="98">
        <v>45966.313194444447</v>
      </c>
      <c r="I4" s="98" t="str">
        <f>IFERROR(VLOOKUP(D4,DB!A:F,6,0),"")</f>
        <v>SCECO</v>
      </c>
      <c r="J4" s="98" t="str">
        <f>IFERROR(VLOOKUP(D4,DB!A:G,7,0),"")</f>
        <v>Dead</v>
      </c>
      <c r="K4" s="100" t="s">
        <v>39116</v>
      </c>
      <c r="L4" s="93" t="str">
        <f>IFERROR(VLOOKUP(D4,DB!A:I,9,0),"")</f>
        <v>Latis</v>
      </c>
    </row>
    <row r="5" spans="1:16" ht="15" customHeight="1">
      <c r="A5" s="118" t="s">
        <v>39114</v>
      </c>
      <c r="B5" s="118" t="str">
        <f>IFERROR(VLOOKUP(D5,DB!A:K,11,0),"")</f>
        <v>R4</v>
      </c>
      <c r="C5" s="119">
        <v>1</v>
      </c>
      <c r="D5" s="120" t="s">
        <v>35761</v>
      </c>
      <c r="E5" s="97" t="s">
        <v>39021</v>
      </c>
      <c r="F5" s="122"/>
      <c r="G5" s="123">
        <f ca="1">IFERROR(NOW()-F5,"")</f>
        <v>45966.558628935185</v>
      </c>
      <c r="H5" s="122">
        <v>45966.406354166669</v>
      </c>
      <c r="I5" s="118" t="str">
        <f>IFERROR(VLOOKUP(D5,DB!A:F,6,0),"")</f>
        <v>SCECO</v>
      </c>
      <c r="J5" s="118" t="str">
        <f>IFERROR(VLOOKUP(D5,DB!A:G,7,0),"")</f>
        <v>Dead</v>
      </c>
      <c r="K5" s="124" t="s">
        <v>39117</v>
      </c>
      <c r="L5" s="120" t="str">
        <f>IFERROR(VLOOKUP(D5,DB!A:I,9,0),"")</f>
        <v>Latis</v>
      </c>
    </row>
    <row r="6" spans="1:16" ht="15" customHeight="1">
      <c r="A6" s="118" t="s">
        <v>39114</v>
      </c>
      <c r="B6" s="118" t="str">
        <f>IFERROR(VLOOKUP(D6,DB!A:K,11,0),"")</f>
        <v>R4</v>
      </c>
      <c r="C6" s="119">
        <v>1</v>
      </c>
      <c r="D6" s="93" t="s">
        <v>37238</v>
      </c>
      <c r="E6" s="97" t="s">
        <v>39021</v>
      </c>
      <c r="F6" s="122"/>
      <c r="G6" s="123">
        <f ca="1">IFERROR(NOW()-F6,"")</f>
        <v>45966.558628935185</v>
      </c>
      <c r="H6" s="122">
        <v>45966.43478009259</v>
      </c>
      <c r="I6" s="118" t="str">
        <f>IFERROR(VLOOKUP(D6,DB!A:F,6,0),"")</f>
        <v>Generator-SG</v>
      </c>
      <c r="J6" s="118" t="str">
        <f>IFERROR(VLOOKUP(D6,DB!A:G,7,0),"")</f>
        <v>Dead</v>
      </c>
      <c r="K6" s="124" t="s">
        <v>39118</v>
      </c>
      <c r="L6" s="120" t="str">
        <f>IFERROR(VLOOKUP(D6,DB!A:I,9,0),"")</f>
        <v>Latis</v>
      </c>
    </row>
    <row r="7" spans="1:16" ht="15" customHeight="1">
      <c r="A7" s="118" t="s">
        <v>39119</v>
      </c>
      <c r="B7" s="118" t="str">
        <f>IFERROR(VLOOKUP(D7,DB!A:K,11,0),"")</f>
        <v>R4</v>
      </c>
      <c r="C7" s="119">
        <v>4</v>
      </c>
      <c r="D7" s="120" t="s">
        <v>36555</v>
      </c>
      <c r="E7" s="97" t="s">
        <v>39021</v>
      </c>
      <c r="F7" s="122">
        <v>45966.468680555554</v>
      </c>
      <c r="G7" s="123">
        <f ca="1">IFERROR(NOW()-F7,"")</f>
        <v>8.9948379631096032E-2</v>
      </c>
      <c r="H7" s="122">
        <v>45966.457743055558</v>
      </c>
      <c r="I7" s="118" t="str">
        <f>IFERROR(VLOOKUP(D7,DB!A:F,6,0),"")</f>
        <v>SCECO+STB</v>
      </c>
      <c r="J7" s="118" t="str">
        <f>IFERROR(VLOOKUP(D7,DB!A:G,7,0),"")</f>
        <v>Dead</v>
      </c>
      <c r="K7" s="124" t="s">
        <v>39120</v>
      </c>
      <c r="L7" s="120" t="str">
        <f>IFERROR(VLOOKUP(D7,DB!A:I,9,0),"")</f>
        <v>Latis</v>
      </c>
    </row>
    <row r="8" spans="1:16" ht="15" customHeight="1">
      <c r="A8" s="118"/>
      <c r="B8" s="118" t="str">
        <f>IFERROR(VLOOKUP(D8,DB!A:K,11,0),"")</f>
        <v/>
      </c>
      <c r="C8" s="119"/>
      <c r="D8" s="120"/>
      <c r="E8" s="97"/>
      <c r="F8" s="122"/>
      <c r="G8" s="123">
        <f ca="1">IFERROR(NOW()-F8,"")</f>
        <v>45966.558628935185</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45966.558628935185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45966.558628935185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45966.558628935185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45966.558628935185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45966.558628935185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45966.558628935185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45966.558628935185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45966.558628935185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45966.558628935185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45966.558628935185</v>
      </c>
      <c r="H18" s="122"/>
      <c r="I18" s="118" t="str">
        <f>IFERROR(VLOOKUP(D18,DB!A:F,6,0),"")</f>
        <v/>
      </c>
      <c r="J18" s="118" t="str">
        <f>IFERROR(VLOOKUP(D18,DB!A:G,7,0),"")</f>
        <v/>
      </c>
      <c r="K18" s="124"/>
      <c r="L18" s="120" t="str">
        <f>IFERROR(VLOOKUP(D18,DB!A:I,9,0),"")</f>
        <v/>
      </c>
    </row>
    <row r="19" spans="1:12" ht="15" customHeight="1">
      <c r="A19" s="118"/>
      <c r="B19" s="118" t="str">
        <f>IFERROR(VLOOKUP(D19,DB!A:K,11,0),"")</f>
        <v/>
      </c>
      <c r="C19" s="93"/>
      <c r="D19" s="93"/>
      <c r="E19" s="97"/>
      <c r="F19" s="122"/>
      <c r="G19" s="123">
        <f ca="1">IFERROR(NOW()-F19,"")</f>
        <v>45966.558628935185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45966.558628935185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45966.558628935185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45966.558628935185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45966.558628935185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45966.558628935185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45966.558628935185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45966.558628935185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45966.558628935185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45966.558628935185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45966.558628935185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45966.558628935185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45966.558628935185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45966.558628935185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45966.558628935185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45966.558628935185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45966.558628935185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45966.558628935185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45966.558628935185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45966.558628935185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45966.558628935185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45966.558628935185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45966.558628935185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45966.558628935185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45966.558628935185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45966.558628935185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45966.558628935185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45966.558628935185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45966.558628935185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45966.558628935185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45966.558628935185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45966.558628935185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45966.558628935185</v>
      </c>
      <c r="H51" s="122"/>
      <c r="I51" s="118" t="str">
        <f>IFERROR(VLOOKUP(D51,DB!A:F,6,0),"")</f>
        <v/>
      </c>
      <c r="J51" s="118" t="str">
        <f>IFERROR(VLOOKUP(D51,DB!A:G,7,0),"")</f>
        <v/>
      </c>
      <c r="K51" s="124"/>
      <c r="L51" s="120" t="str">
        <f>IFERROR(VLOOKUP(D51,DB!A:I,9,0),"")</f>
        <v/>
      </c>
    </row>
    <row r="52" spans="1:12" ht="15" customHeight="1">
      <c r="A52" s="125"/>
      <c r="B52" s="125" t="str">
        <f>IFERROR(VLOOKUP(D52,DB!A:K,11,0),"")</f>
        <v/>
      </c>
      <c r="C52" s="126"/>
      <c r="D52" s="127"/>
      <c r="E52" s="128"/>
      <c r="F52" s="129"/>
      <c r="G52" s="130">
        <f ca="1">IFERROR(NOW()-F52,"")</f>
        <v>45966.558628935185</v>
      </c>
      <c r="H52" s="129"/>
      <c r="I52" s="125" t="str">
        <f>IFERROR(VLOOKUP(D52,DB!A:F,6,0),"")</f>
        <v/>
      </c>
      <c r="J52" s="125" t="str">
        <f>IFERROR(VLOOKUP(D52,DB!A:G,7,0),"")</f>
        <v/>
      </c>
      <c r="K52" s="131"/>
      <c r="L52" s="127" t="str">
        <f>IFERROR(VLOOKUP(D52,DB!A:I,9,0),"")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tabSelected="1" workbookViewId="0">
      <selection activeCell="D14" sqref="D14"/>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74.726568749996659</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39102</v>
      </c>
      <c r="F3" s="38">
        <v>45926.188877314817</v>
      </c>
      <c r="G3" s="143">
        <f t="shared" ref="G3" ca="1" si="0">IFERROR(NOW()-F3,"")</f>
        <v>40.369751620368334</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39102</v>
      </c>
      <c r="F4" s="152">
        <v>45948.661111111112</v>
      </c>
      <c r="G4" s="153">
        <f ca="1">IFERROR(NOW()-F4,"")</f>
        <v>17.897517824072565</v>
      </c>
      <c r="H4" s="152">
        <v>45948.661111111112</v>
      </c>
      <c r="I4" s="151" t="str">
        <f>IFERROR(VLOOKUP(D4,DB!A:F,6,0),"")</f>
        <v>SCECO</v>
      </c>
      <c r="J4" s="151" t="str">
        <f>IFERROR(VLOOKUP(D4,DB!A:G,7,0),"")</f>
        <v>Dead</v>
      </c>
      <c r="K4" s="151" t="s">
        <v>39126</v>
      </c>
      <c r="L4" s="151" t="str">
        <f>IFERROR(VLOOKUP(D4,DB!A:I,9,0),"")</f>
        <v>Latis</v>
      </c>
    </row>
    <row r="5" spans="1:13" ht="30.75">
      <c r="A5" s="151" t="s">
        <v>39127</v>
      </c>
      <c r="B5" s="151" t="str">
        <f>IFERROR(VLOOKUP(D5,DB!A:K,11,0),"")</f>
        <v>R5</v>
      </c>
      <c r="C5" s="151">
        <v>2</v>
      </c>
      <c r="D5" s="151" t="s">
        <v>38236</v>
      </c>
      <c r="E5" s="151" t="s">
        <v>39021</v>
      </c>
      <c r="F5" s="152">
        <v>45966.368854166663</v>
      </c>
      <c r="G5" s="153">
        <f ca="1">IFERROR(NOW()-F5,"")</f>
        <v>0.1897747685216018</v>
      </c>
      <c r="H5" s="152">
        <v>45966.356678240743</v>
      </c>
      <c r="I5" s="151" t="str">
        <f>IFERROR(VLOOKUP(D5,DB!A:F,6,0),"")</f>
        <v>SCECO</v>
      </c>
      <c r="J5" s="151" t="str">
        <f>IFERROR(VLOOKUP(D5,DB!A:G,7,0),"")</f>
        <v>Haj Removal</v>
      </c>
      <c r="K5" s="151" t="s">
        <v>39128</v>
      </c>
      <c r="L5" s="151" t="str">
        <f>IFERROR(VLOOKUP(D5,DB!A:I,9,0),"")</f>
        <v>Latis</v>
      </c>
    </row>
    <row r="6" spans="1:13" ht="15">
      <c r="A6" s="151" t="s">
        <v>39129</v>
      </c>
      <c r="B6" s="151" t="str">
        <f>IFERROR(VLOOKUP(D6,DB!A:K,11,0),"")</f>
        <v>R5</v>
      </c>
      <c r="C6" s="151">
        <v>1</v>
      </c>
      <c r="D6" s="151" t="s">
        <v>32794</v>
      </c>
      <c r="E6" s="151" t="s">
        <v>39102</v>
      </c>
      <c r="F6" s="152">
        <v>45966.39565972222</v>
      </c>
      <c r="G6" s="153">
        <f ca="1">IFERROR(NOW()-F6,"")</f>
        <v>0.16296921296452638</v>
      </c>
      <c r="H6" s="152">
        <v>45966.389409722222</v>
      </c>
      <c r="I6" s="151" t="str">
        <f>IFERROR(VLOOKUP(D6,DB!A:F,6,0),"")</f>
        <v>SCECO</v>
      </c>
      <c r="J6" s="151" t="str">
        <f>IFERROR(VLOOKUP(D6,DB!A:G,7,0),"")</f>
        <v>Vandalized+Dead</v>
      </c>
      <c r="K6" s="151" t="s">
        <v>39130</v>
      </c>
      <c r="L6" s="151" t="str">
        <f>IFERROR(VLOOKUP(D6,DB!A:I,9,0),"")</f>
        <v>Latis</v>
      </c>
    </row>
    <row r="7" spans="1:13" ht="30.75">
      <c r="A7" s="151" t="s">
        <v>39131</v>
      </c>
      <c r="B7" s="151" t="str">
        <f>IFERROR(VLOOKUP(D7,DB!A:K,11,0),"")</f>
        <v>R5</v>
      </c>
      <c r="C7" s="151">
        <v>1</v>
      </c>
      <c r="D7" s="151" t="s">
        <v>32921</v>
      </c>
      <c r="E7" s="151" t="s">
        <v>39021</v>
      </c>
      <c r="F7" s="152">
        <v>45966.453425925924</v>
      </c>
      <c r="G7" s="153">
        <f ca="1">IFERROR(NOW()-F7,"")</f>
        <v>0.10520300926145865</v>
      </c>
      <c r="H7" s="152">
        <v>45966.358287037037</v>
      </c>
      <c r="I7" s="151" t="str">
        <f>IFERROR(VLOOKUP(D7,DB!A:F,6,0),"")</f>
        <v>SCECO</v>
      </c>
      <c r="J7" s="151" t="str">
        <f>IFERROR(VLOOKUP(D7,DB!A:G,7,0),"")</f>
        <v>Good</v>
      </c>
      <c r="K7" s="151" t="s">
        <v>39132</v>
      </c>
      <c r="L7" s="151" t="str">
        <f>IFERROR(VLOOKUP(D7,DB!A:I,9,0),"")</f>
        <v>Latis</v>
      </c>
    </row>
    <row r="8" spans="1:13" ht="15">
      <c r="A8" s="151" t="s">
        <v>39133</v>
      </c>
      <c r="B8" s="151" t="str">
        <f>IFERROR(VLOOKUP(D8,DB!A:K,11,0),"")</f>
        <v>R5</v>
      </c>
      <c r="C8" s="151">
        <v>1</v>
      </c>
      <c r="D8" s="151" t="s">
        <v>38453</v>
      </c>
      <c r="E8" s="151" t="s">
        <v>39021</v>
      </c>
      <c r="F8" s="152">
        <v>45966.528425925928</v>
      </c>
      <c r="G8" s="153">
        <f ca="1">IFERROR(NOW()-F8,"")</f>
        <v>3.0203009257093072E-2</v>
      </c>
      <c r="H8" s="152">
        <v>45966.522175925929</v>
      </c>
      <c r="I8" s="151" t="str">
        <f>IFERROR(VLOOKUP(D8,DB!A:F,6,0),"")</f>
        <v>SCECO</v>
      </c>
      <c r="J8" s="151" t="str">
        <f>IFERROR(VLOOKUP(D8,DB!A:G,7,0),"")</f>
        <v>Haj Removal</v>
      </c>
      <c r="K8" s="151" t="s">
        <v>39134</v>
      </c>
      <c r="L8" s="151" t="str">
        <f>IFERROR(VLOOKUP(D8,DB!A:I,9,0),"")</f>
        <v>Latis</v>
      </c>
    </row>
    <row r="9" spans="1:13" ht="15">
      <c r="A9" s="151" t="s">
        <v>39135</v>
      </c>
      <c r="B9" s="151" t="str">
        <f>IFERROR(VLOOKUP(D9,DB!A:K,11,0),"")</f>
        <v>R5</v>
      </c>
      <c r="C9" s="151">
        <v>3</v>
      </c>
      <c r="D9" s="151" t="s">
        <v>38157</v>
      </c>
      <c r="E9" s="151" t="s">
        <v>39021</v>
      </c>
      <c r="F9" s="152">
        <v>45966.544999999998</v>
      </c>
      <c r="G9" s="153">
        <f ca="1">IFERROR(NOW()-F9,"")</f>
        <v>1.3628935186716262E-2</v>
      </c>
      <c r="H9" s="152">
        <v>45966.530416666668</v>
      </c>
      <c r="I9" s="151" t="str">
        <f>IFERROR(VLOOKUP(D9,DB!A:F,6,0),"")</f>
        <v>SCECO</v>
      </c>
      <c r="J9" s="151" t="str">
        <f>IFERROR(VLOOKUP(D9,DB!A:G,7,0),"")</f>
        <v>Haj Removal</v>
      </c>
      <c r="K9" s="151" t="s">
        <v>39134</v>
      </c>
      <c r="L9" s="151" t="str">
        <f>IFERROR(VLOOKUP(D9,DB!A:I,9,0),"")</f>
        <v>Latis</v>
      </c>
    </row>
    <row r="10" spans="1:13" ht="15">
      <c r="A10" s="151"/>
      <c r="B10" s="151" t="str">
        <f>IFERROR(VLOOKUP(D10,DB!A:K,11,0),"")</f>
        <v/>
      </c>
      <c r="C10" s="151"/>
      <c r="D10" s="151"/>
      <c r="E10" s="151"/>
      <c r="F10" s="152"/>
      <c r="G10" s="153">
        <f ca="1">IFERROR(NOW()-F10,"")</f>
        <v>45966.558628935185</v>
      </c>
      <c r="H10" s="152"/>
      <c r="I10" s="151" t="str">
        <f>IFERROR(VLOOKUP(D10,DB!A:F,6,0),"")</f>
        <v/>
      </c>
      <c r="J10" s="151" t="str">
        <f>IFERROR(VLOOKUP(D10,DB!A:G,7,0),"")</f>
        <v/>
      </c>
      <c r="K10" s="151"/>
      <c r="L10" s="151" t="str">
        <f>IFERROR(VLOOKUP(D10,DB!A:I,9,0),"")</f>
        <v/>
      </c>
    </row>
    <row r="11" spans="1:13" ht="15">
      <c r="A11" s="157"/>
      <c r="B11" s="157" t="str">
        <f>IFERROR(VLOOKUP(D11,DB!A:K,11,0),"")</f>
        <v/>
      </c>
      <c r="C11" s="157"/>
      <c r="D11" s="157"/>
      <c r="E11" s="157"/>
      <c r="F11" s="158"/>
      <c r="G11" s="159">
        <f ca="1">IFERROR(NOW()-F11,"")</f>
        <v>45966.558628935185</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45966.558628935185</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45966.558628935185</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45966.558628935185</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45966.558628935185</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45966.558628935185</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45966.558628935185</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45966.558628935185</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45966.558628935185</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45966.558628935185</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45966.558628935185</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45966.558628935185</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45966.558628935185</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45966.558628935185</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45966.558628935185</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45966.558628935185</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45966.558628935185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45966.558628935185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45966.558628935185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45966.558628935185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45966.558628935185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45966.558628935185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45966.558628935185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45966.558628935185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45966.558628935185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45966.558628935185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45966.558628935185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45966.558628935185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45966.558628935185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45966.558628935185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45966.558628935185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45966.558628935185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45966.558628935185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45966.558628935185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45966.558628935185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45966.558628935185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45966.558628935185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45966.558628935185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45966.558628935185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45966.558628935185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45966.558628935185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45966.558628935185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45966.558628935185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45966.558628935185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45966.558628935185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45966.558628935185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45966.558628935185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45966.558628935185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45966.558628935185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45966.558628935185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45966.558628935185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45966.558628935185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45966.558628935185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45966.558628935185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45966.558628935185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45966.558628935185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45966.558628935185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45966.558628935185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45966.558628935185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45966.558628935185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45966.558628935185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45966.558628935185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45966.558628935185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45966.558628935185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45966.558628935185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45966.558628935185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45966.558628935185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45966.558628935185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45966.558628935185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45966.558628935185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45966.558628935185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45966.558628935185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45966.558628935185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45966.558628935185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45966.558628935185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45966.558628935185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45966.558628935185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45966.558628935185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45966.558628935185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45966.558628935185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45966.558628935185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45966.558628935185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45966.558628935185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45966.558628935185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45966.558628935185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45966.558628935185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45966.558628935185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45966.558628935185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45966.558628935185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45966.558628935185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45966.558628935185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45966.558628935185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45966.558628935185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45966.558628935185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45966.558628935185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45966.558628935185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45966.558628935185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45966.558628935185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45966.558628935185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45966.558628935185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45966.558628935185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45966.558628935185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45966.558628935185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45966.558628935185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45966.558628935185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45966.558628935185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45966.558628935185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45966.558628935185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45966.558628935185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45966.558628935185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45966.558628935185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45966.558628935185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45966.558628935185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45966.558628935185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45966.558628935185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45966.558628935185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45966.558628935185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45966.558628935185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45966.558628935185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45966.558628935185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45966.558628935185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45966.558628935185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45966.558628935185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45966.558628935185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45966.558628935185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45966.558628935185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45966.558628935185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45966.558628935185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45966.558628935185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45966.558628935185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45966.558628935185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45966.558628935185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45966.558628935185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45966.558628935185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45966.558628935185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45966.558628935185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45966.558628935185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45966.558628935185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45966.558628935185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45966.558628935185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45966.558628935185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45966.558628935185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45966.558628935185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45966.558628935185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45966.558628935185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45966.558628935185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45966.558628935185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45966.558628935185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45966.558628935185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45966.558628935185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45966.558628935185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45966.558628935185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45966.558628935185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45966.558628935185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45966.558628935185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45966.558628935185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45966.558628935185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45966.558628935185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45966.558628935185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45966.558628935185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45966.558628935185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45966.558628935185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45966.558628935185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45966.558628935185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45966.558628935185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45966.558628935185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45966.558628935185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45966.558628935185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45966.558628935185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45966.558628935185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45966.558628935185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45966.558628935185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45966.558628935185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45966.558628935185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45966.558628935185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45966.558628935185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45966.558628935185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45966.558628935185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45966.558628935185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45966.558628935185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45966.558628935185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45966.558628935185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45966.558628935185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45966.558628935185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45966.558628935185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45966.558628935185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45966.558628935185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45966.558628935185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45966.558628935185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45966.558628935185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45966.558628935185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45966.558628935185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45966.558628935185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45966.558628935185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45966.558628935185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45966.558628935185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45966.558628935185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45966.558628935185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45966.558628935185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45966.558628935185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45966.558628935185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45966.558628935185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45966.558628935185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45966.558628935185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45966.558628935185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45966.558628935185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45966.558628935185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45966.558628935185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45966.558628935185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45966.558628935185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45966.558628935185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45966.558628935185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45966.558628935185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45966.558628935185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45966.558628935185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45966.558628935185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45966.558628935185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45966.558628935185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45966.558628935185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45966.558628935185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45966.558628935185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45966.558628935185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45966.558628935185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45966.558628935185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45966.558628935185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45966.558628935185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45966.558628935185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45966.558628935185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45966.558628935185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45966.558628935185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45966.558628935185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45966.558628935185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45966.558628935185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45966.558628935185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45966.558628935185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45966.558628935185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45966.558628935185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45966.558628935185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45966.558628935185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45966.558628935185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45966.558628935185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45966.558628935185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45966.558628935185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45966.558628935185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45966.558628935185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45966.558628935185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45966.558628935185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45966.558628935185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45966.558628935185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45966.558628935185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45966.558628935185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45966.558628935185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45966.558628935185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45966.558628935185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45966.558628935185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45966.558628935185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45966.558628935185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45966.558628935185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45966.558628935185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45966.558628935185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45966.558628935185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45966.558628935185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45966.558628935185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45966.558628935185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45966.558628935185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45966.558628935185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45966.558628935185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45966.558628935185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45966.558628935185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45966.558628935185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45966.558628935185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45966.558628935185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45966.558628935185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45966.558628935185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45966.558628935185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45966.558628935185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45966.558628935185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45966.558628935185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45966.558628935185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45966.558628935185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45966.558628935185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45966.558628935185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45966.558628935185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45966.558628935185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45966.558628935185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45966.558628935185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45966.558628935185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45966.558628935185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45966.558628935185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45966.558628935185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45966.558628935185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45966.558628935185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45966.558628935185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45966.558628935185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45966.558628935185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45966.558628935185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45966.558628935185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45966.558628935185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45966.558628935185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45966.558628935185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45966.558628935185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45966.558628935185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45966.558628935185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45966.558628935185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45966.558628935185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45966.558628935185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45966.558628935185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45966.558628935185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45966.558628935185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45966.558628935185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45966.558628935185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45966.558628935185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45966.558628935185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45966.558628935185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45966.558628935185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45966.558628935185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45966.558628935185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45966.558628935185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45966.558628935185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45966.558628935185</v>
      </c>
      <c r="H330" s="158"/>
      <c r="I330" s="157" t="str">
        <f>IFERROR(VLOOKUP(D330,DB!A:F,6,0),"")</f>
        <v/>
      </c>
      <c r="J330" s="157" t="str">
        <f>IFERROR(VLOOKUP(D330,DB!A:G,7,0),"")</f>
        <v/>
      </c>
      <c r="K330" s="157"/>
      <c r="L330" s="157" t="str">
        <f>IFERROR(VLOOKUP(D330,DB!A:I,9,0),"")</f>
        <v/>
      </c>
    </row>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40" ht="15"/>
    <row r="441" ht="15"/>
    <row r="442" ht="15"/>
    <row r="443" ht="15"/>
    <row r="444" ht="15"/>
    <row r="445" ht="15"/>
    <row r="446" ht="15"/>
    <row r="447" ht="15"/>
    <row r="448" ht="15"/>
    <row r="449" ht="15"/>
    <row r="450"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9" ht="15"/>
    <row r="540" ht="15"/>
    <row r="541" ht="15"/>
    <row r="542" ht="15"/>
    <row r="543" ht="15"/>
    <row r="544" ht="15"/>
    <row r="569" ht="15"/>
    <row r="570" ht="15"/>
    <row r="571" ht="15"/>
    <row r="572" ht="15"/>
    <row r="573" ht="15"/>
    <row r="574" ht="15"/>
    <row r="575" ht="15"/>
    <row r="576" ht="15"/>
    <row r="577" ht="15"/>
    <row r="578" ht="15"/>
    <row r="579"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868" ht="15"/>
    <row r="869" ht="15"/>
    <row r="870" ht="15"/>
    <row r="871" ht="15"/>
    <row r="872" ht="15"/>
    <row r="873" ht="15"/>
    <row r="874"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91" ht="15"/>
    <row r="1092" ht="15"/>
    <row r="1093" ht="15"/>
    <row r="1095" ht="15"/>
    <row r="1096"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5" ht="15"/>
    <row r="1206" ht="15"/>
    <row r="1207" ht="15"/>
    <row r="1210" ht="15"/>
    <row r="1211" ht="15"/>
    <row r="1214" ht="15"/>
    <row r="1215" ht="15"/>
    <row r="1216" ht="15"/>
    <row r="1217" ht="15"/>
    <row r="1218" ht="15"/>
    <row r="1219" ht="15"/>
    <row r="1220" ht="15"/>
    <row r="1221" ht="15"/>
    <row r="1222" ht="15"/>
    <row r="1228" ht="15"/>
    <row r="1229" ht="15"/>
    <row r="1230" ht="15"/>
    <row r="1231" ht="15"/>
    <row r="1232" ht="15"/>
    <row r="1233" ht="15"/>
    <row r="1234" ht="15"/>
    <row r="1235" ht="15"/>
    <row r="1236" ht="15"/>
    <row r="1244" ht="15"/>
    <row r="1245" ht="15"/>
    <row r="1246" ht="15"/>
    <row r="1247" ht="15"/>
    <row r="1248" ht="15"/>
    <row r="1249" ht="15"/>
    <row r="1250" ht="15"/>
    <row r="1251" ht="15"/>
    <row r="1252" ht="15"/>
    <row r="1253" ht="15"/>
    <row r="1254" ht="15"/>
    <row r="1255" ht="15"/>
  </sheetData>
  <dataValidations count="2">
    <dataValidation allowBlank="1" showInputMessage="1" showErrorMessage="1" sqref="E1" xr:uid="{920C6338-E771-4DAE-8C89-92A9093EA4DE}"/>
    <dataValidation type="list" allowBlank="1" showInputMessage="1" showErrorMessage="1" sqref="E2:E3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2"/>
      <c r="F2" s="173"/>
      <c r="G2" s="115">
        <f ca="1">IFERROR(NOW()-F2,"-")</f>
        <v>45966.558628935185</v>
      </c>
      <c r="H2" s="173"/>
      <c r="I2" s="171" t="str">
        <f>IFERROR(VLOOKUP(D2,DB!A:F,6,0),"")</f>
        <v/>
      </c>
      <c r="J2" s="102" t="str">
        <f>IFERROR(VLOOKUP(D2,DB!A:G,7,0),"")</f>
        <v/>
      </c>
      <c r="K2" s="169"/>
      <c r="L2" s="174" t="str">
        <f>IFERROR(VLOOKUP(D2,DB!A:I,9,0),"")</f>
        <v/>
      </c>
    </row>
    <row r="3" spans="1:16383" ht="31.5" customHeight="1">
      <c r="A3" s="170"/>
      <c r="B3" s="171" t="str">
        <f>IFERROR(VLOOKUP(D3,DB!A:K,11,0),"")</f>
        <v/>
      </c>
      <c r="C3" s="168"/>
      <c r="D3" s="171"/>
      <c r="E3" s="172"/>
      <c r="F3" s="173"/>
      <c r="G3" s="115">
        <f ca="1">IFERROR(NOW()-F3,"-")</f>
        <v>45966.558628935185</v>
      </c>
      <c r="H3" s="173"/>
      <c r="I3" s="171" t="str">
        <f>IFERROR(VLOOKUP(D3,DB!A:F,6,0),"")</f>
        <v/>
      </c>
      <c r="J3" s="102" t="str">
        <f>IFERROR(VLOOKUP(D3,DB!A:G,7,0),"")</f>
        <v/>
      </c>
      <c r="K3" s="169"/>
      <c r="L3" s="174" t="str">
        <f>IFERROR(VLOOKUP(D3,DB!A:I,9,0),"")</f>
        <v/>
      </c>
    </row>
    <row r="4" spans="1:16383" ht="31.5" customHeight="1">
      <c r="A4" s="170"/>
      <c r="B4" s="171" t="str">
        <f>IFERROR(VLOOKUP(D4,DB!A:K,11,0),"")</f>
        <v/>
      </c>
      <c r="C4" s="168"/>
      <c r="D4"/>
      <c r="E4" s="172"/>
      <c r="F4" s="173"/>
      <c r="G4" s="115">
        <f ca="1">IFERROR(NOW()-F4,"-")</f>
        <v>45966.558628935185</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72"/>
      <c r="F5" s="173"/>
      <c r="G5" s="115">
        <f ca="1">IFERROR(NOW()-F5,"-")</f>
        <v>45966.558628935185</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72"/>
      <c r="F6" s="173"/>
      <c r="G6" s="115">
        <f ca="1">IFERROR(NOW()-F6,"-")</f>
        <v>45966.558628935185</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45966.558628935185</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45966.558628935185</v>
      </c>
      <c r="H8" s="173"/>
      <c r="I8" s="171" t="str">
        <f>IFERROR(VLOOKUP(D8,DB!A:F,6,0),"")</f>
        <v/>
      </c>
      <c r="J8" s="102" t="str">
        <f>IFERROR(VLOOKUP(D8,DB!A:G,7,0),"")</f>
        <v/>
      </c>
      <c r="K8" s="169"/>
      <c r="L8" s="174" t="str">
        <f>IFERROR(VLOOKUP(D8,DB!A:I,9,0),"")</f>
        <v/>
      </c>
    </row>
    <row r="9" spans="1:16383" ht="31.5" customHeight="1">
      <c r="A9" s="103"/>
      <c r="B9" s="102" t="str">
        <f>IFERROR(VLOOKUP(D9,DB!A:K,11,0),"")</f>
        <v/>
      </c>
      <c r="C9" s="104"/>
      <c r="D9" s="102"/>
      <c r="E9" s="105"/>
      <c r="F9" s="106"/>
      <c r="G9" s="76">
        <f ca="1">IFERROR(NOW()-F9,"-")</f>
        <v>45966.558628935185</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45966.558628935185</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45966.558628935185</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45966.558628935185</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45966.558628935185</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45966.558628935185</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45966.558628935185</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45966.558628935185</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45966.558628935185</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45966.558628935185</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45966.558628935185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45966.558628935185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45966.558628935185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45966.558628935185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45966.558628935185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45966.558628935185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45966.558628935185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45966.558628935185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45966.558628935185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45966.558628935185</v>
      </c>
      <c r="H28" s="106"/>
      <c r="I28" s="102" t="str">
        <f>IFERROR(VLOOKUP(D28,DB!A:F,6,0),"")</f>
        <v/>
      </c>
      <c r="J28" s="101" t="str">
        <f>IFERROR(VLOOKUP(D28,DB!A:G,7,0),"")</f>
        <v/>
      </c>
      <c r="K28" s="107"/>
      <c r="L28" s="108" t="str">
        <f>IFERROR(VLOOKUP(D28,DB!A:I,9,0),"")</f>
        <v/>
      </c>
    </row>
  </sheetData>
  <dataValidations count="2">
    <dataValidation allowBlank="1" showInputMessage="1" showErrorMessage="1" sqref="E1" xr:uid="{380493DB-286A-4683-AF55-C78F04945A49}"/>
    <dataValidation type="list" allowBlank="1" showInputMessage="1" showErrorMessage="1" sqref="E2:E2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2025-11-05T10:25:09Z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