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279" documentId="120_S{2AC9BD13-BADA-5192-A53E-5A8FF88502F6}" xr6:coauthVersionLast="47" xr6:coauthVersionMax="47" xr10:uidLastSave="{CA469DD4-34DA-4411-ADD8-1958843EAAC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4" i="5" l="1"/>
  <c r="G34" i="5"/>
  <c r="I34" i="5"/>
  <c r="J34" i="5"/>
  <c r="L34"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5" i="5"/>
  <c r="G35" i="5"/>
  <c r="I35" i="5"/>
  <c r="J35" i="5"/>
  <c r="L35" i="5"/>
  <c r="B5" i="2"/>
  <c r="G5" i="2"/>
  <c r="I5" i="2"/>
  <c r="J5" i="2"/>
  <c r="L5"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J119" i="2"/>
  <c r="J120" i="2"/>
  <c r="J121" i="2"/>
  <c r="J122" i="2"/>
  <c r="J123" i="2"/>
  <c r="J124" i="2"/>
  <c r="J125" i="2"/>
  <c r="J126" i="2"/>
  <c r="J127" i="2"/>
  <c r="J128" i="2"/>
  <c r="J129" i="2"/>
  <c r="J130" i="2"/>
  <c r="J131" i="2"/>
  <c r="J132" i="2"/>
  <c r="J133" i="2"/>
  <c r="J134" i="2"/>
  <c r="J135" i="2"/>
  <c r="J136" i="2"/>
  <c r="J137" i="2"/>
  <c r="I119" i="2"/>
  <c r="I120" i="2"/>
  <c r="I121" i="2"/>
  <c r="I122" i="2"/>
  <c r="I123" i="2"/>
  <c r="I124" i="2"/>
  <c r="I125" i="2"/>
  <c r="I126" i="2"/>
  <c r="I127" i="2"/>
  <c r="I128" i="2"/>
  <c r="I129" i="2"/>
  <c r="I130" i="2"/>
  <c r="I131" i="2"/>
  <c r="I132" i="2"/>
  <c r="I133" i="2"/>
  <c r="I134" i="2"/>
  <c r="I135" i="2"/>
  <c r="I136" i="2"/>
  <c r="I137" i="2"/>
  <c r="G119" i="2"/>
  <c r="G120" i="2"/>
  <c r="G121" i="2"/>
  <c r="G122" i="2"/>
  <c r="G123" i="2"/>
  <c r="G124" i="2"/>
  <c r="G125" i="2"/>
  <c r="G126" i="2"/>
  <c r="G127" i="2"/>
  <c r="G128" i="2"/>
  <c r="G129" i="2"/>
  <c r="G130" i="2"/>
  <c r="G131" i="2"/>
  <c r="G132" i="2"/>
  <c r="G133" i="2"/>
  <c r="G134" i="2"/>
  <c r="G135" i="2"/>
  <c r="G136" i="2"/>
  <c r="G137" i="2"/>
  <c r="B119" i="2"/>
  <c r="B120" i="2"/>
  <c r="B121" i="2"/>
  <c r="B122" i="2"/>
  <c r="B123" i="2"/>
  <c r="B124" i="2"/>
  <c r="B125" i="2"/>
  <c r="B126" i="2"/>
  <c r="B127" i="2"/>
  <c r="B128" i="2"/>
  <c r="B129" i="2"/>
  <c r="B130" i="2"/>
  <c r="B131" i="2"/>
  <c r="B132" i="2"/>
  <c r="B133" i="2"/>
  <c r="B134" i="2"/>
  <c r="B135" i="2"/>
  <c r="B136" i="2"/>
  <c r="B13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<sst xmlns="http://schemas.openxmlformats.org/spreadsheetml/2006/main" count="181542" uniqueCount="39148">
  <si>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</si>
  <si>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</si>
  <si>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</si>
  <si>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</si>
  <si>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</si>
  <si>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</si>
  <si>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</si>
  <si>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</si>
  <si>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</si>
  <si>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</si>
  <si>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</si>
  <si>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</si>
  <si>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</si>
  <si>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</si>
  <si>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</si>
  <si>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</si>
  <si>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</si>
  <si>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</si>
  <si>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</si>
  <si>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</si>
  <si>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</si>
  <si>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</si>
  <si>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</si>
  <si>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</si>
  <si>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</si>
  <si>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</si>
  <si>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</si>
  <si>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</si>
  <si>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</si>
  <si>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</si>
  <si>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</si>
  <si>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</si>
  <si>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</si>
  <si>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</si>
  <si>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</si>
  <si>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</si>
  <si>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</si>
  <si>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</si>
  <si>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</si>
  <si>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</si>
  <si>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</si>
  <si>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</si>
  <si>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</si>
  <si>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</si>
  <si>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</si>
  <si>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</si>
  <si>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</si>
  <si>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</si>
  <si>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</si>
  <si>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</si>
  <si>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</si>
  <si>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</si>
  <si>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</si>
  <si>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</si>
  <si>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</si>
  <si>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</si>
  <si>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</si>
  <si>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</si>
  <si>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</si>
  <si>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</si>
  <si>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</si>
  <si>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</si>
  <si>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</si>
  <si>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</si>
  <si>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</si>
  <si>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</si>
  <si>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</si>
  <si>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</si>
  <si>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</si>
  <si>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</si>
  <si>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</si>
  <si>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</si>
  <si>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</si>
  <si>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</si>
  <si>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</si>
  <si>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</si>
  <si>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</si>
  <si>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</si>
  <si>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</si>
  <si>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</si>
  <si>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</si>
  <si>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</si>
  <si>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</si>
  <si>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</si>
  <si>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</si>
  <si>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</si>
  <si>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</si>
  <si>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</si>
  <si>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</si>
  <si>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</si>
  <si>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</si>
  <si>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</si>
  <si>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</si>
  <si>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</si>
  <si>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</si>
  <si>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</si>
  <si>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</si>
  <si>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</si>
  <si>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</si>
  <si>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</si>
  <si>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</si>
  <si>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</si>
  <si>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</si>
  <si>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</si>
  <si>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</si>
  <si>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</si>
  <si>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</si>
  <si>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</si>
  <si>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</si>
  <si>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</si>
  <si>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</si>
  <si>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</si>
  <si>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</si>
  <si>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</si>
  <si>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</si>
  <si>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</si>
  <si>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</si>
  <si>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</si>
  <si>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</si>
  <si>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</si>
  <si>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</si>
  <si>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</si>
  <si>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</si>
  <si>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</si>
  <si>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</si>
  <si>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</si>
  <si>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</si>
  <si>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</si>
  <si>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</si>
  <si>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</si>
  <si>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</si>
  <si>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</si>
  <si>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</si>
  <si>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</si>
  <si>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</si>
  <si>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</si>
  <si>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</si>
  <si>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</si>
  <si>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</si>
  <si>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</si>
  <si>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</si>
  <si>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</si>
  <si>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</si>
  <si>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</si>
  <si>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</si>
  <si>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</si>
  <si>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</si>
  <si>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</si>
  <si>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</si>
  <si>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</si>
  <si>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</si>
  <si>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</si>
  <si>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</si>
  <si>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</si>
  <si>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</si>
  <si>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</si>
  <si>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</si>
  <si>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</si>
  <si>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</si>
  <si>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</si>
  <si>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</si>
  <si>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</si>
  <si>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</si>
  <si>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</si>
  <si>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</si>
  <si>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</si>
  <si>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</si>
  <si>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</si>
  <si>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</si>
  <si>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</si>
  <si>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</si>
  <si>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</si>
  <si>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</si>
  <si>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</si>
  <si>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</si>
  <si>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</si>
  <si>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</si>
  <si>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</si>
  <si>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</si>
  <si>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</si>
  <si>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</si>
  <si>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</si>
  <si>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</si>
  <si>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</si>
  <si>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</si>
  <si>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</si>
  <si>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</si>
  <si>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</si>
  <si>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</si>
  <si>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</si>
  <si>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</si>
  <si>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</si>
  <si>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</si>
  <si>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</si>
  <si>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</si>
  <si>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</si>
  <si>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</si>
  <si>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</si>
  <si>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</si>
  <si>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</si>
  <si>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</si>
  <si>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</si>
  <si>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</si>
  <si>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</si>
  <si>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</si>
  <si>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</si>
  <si>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</si>
  <si>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</si>
  <si>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</si>
  <si>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</si>
  <si>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</si>
  <si>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</si>
  <si>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</si>
  <si>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</si>
  <si>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</si>
  <si>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</si>
  <si>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</si>
  <si>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</si>
  <si>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</si>
  <si>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</si>
  <si>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</si>
  <si>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</si>
  <si>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</si>
  <si>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</si>
  <si>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</si>
  <si>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</si>
  <si>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</si>
  <si>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</si>
  <si>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</si>
  <si>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</si>
  <si>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</si>
  <si>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</si>
  <si>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</si>
  <si>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</si>
  <si>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</si>
  <si>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</si>
  <si>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</si>
  <si>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</si>
  <si>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</si>
  <si>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</si>
  <si>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</si>
  <si>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</si>
  <si>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</si>
  <si>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</si>
  <si>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</si>
  <si>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</si>
  <si>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</si>
  <si>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</si>
  <si>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</si>
  <si>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</si>
  <si>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</si>
  <si>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</si>
  <si>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</si>
  <si>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</si>
  <si>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</si>
  <si>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</si>
  <si>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</si>
  <si>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</si>
  <si>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</si>
  <si>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</si>
  <si>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</si>
  <si>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</si>
  <si>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</si>
  <si>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</si>
  <si>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</si>
  <si>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</si>
  <si>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</si>
  <si>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</si>
  <si>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</si>
  <si>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</si>
  <si>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</si>
  <si>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</si>
  <si>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</si>
  <si>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</si>
  <si>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</si>
  <si>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</si>
  <si>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</si>
  <si>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</si>
  <si>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</si>
  <si>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</si>
  <si>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</si>
  <si>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</si>
  <si>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</si>
  <si>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</si>
  <si>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</si>
  <si>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</si>
  <si>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</si>
  <si>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</si>
  <si>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</si>
  <si>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</si>
  <si>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</si>
  <si>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</si>
  <si>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</si>
  <si>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</si>
  <si>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</si>
  <si>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</si>
  <si>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</si>
  <si>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</si>
  <si>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</si>
  <si>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</si>
  <si>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</si>
  <si>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</si>
  <si>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</si>
  <si>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</si>
  <si>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</si>
  <si>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</si>
  <si>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</si>
  <si>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</si>
  <si>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</si>
  <si>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</si>
  <si>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</si>
  <si>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</si>
  <si>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</si>
  <si>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</si>
  <si>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</si>
  <si>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</si>
  <si>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</si>
  <si>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</si>
  <si>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</si>
  <si>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</si>
  <si>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</si>
  <si>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</si>
  <si>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</si>
  <si>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</si>
  <si>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</si>
  <si>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</si>
  <si>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</si>
  <si>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</si>
  <si>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</si>
  <si>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</si>
  <si>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</si>
  <si>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</si>
  <si>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</si>
  <si>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</si>
  <si>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</si>
  <si>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</si>
  <si>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</si>
  <si>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</si>
  <si>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</si>
  <si>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</si>
  <si>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</si>
  <si>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</si>
  <si>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</si>
  <si>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</si>
  <si>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</si>
  <si>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</si>
  <si>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</si>
  <si>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</si>
  <si>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</si>
  <si>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</si>
  <si>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</si>
  <si>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</si>
  <si>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</si>
  <si>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</si>
  <si>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</si>
  <si>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</si>
  <si>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</si>
  <si>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</si>
  <si>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</si>
  <si>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</si>
  <si>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</si>
  <si>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</si>
  <si>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</si>
  <si>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</si>
  <si>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</si>
  <si>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</si>
  <si>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</si>
  <si>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</si>
  <si>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</si>
  <si>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</si>
  <si>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</si>
  <si>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</si>
  <si>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</si>
  <si>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</si>
  <si>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</si>
  <si>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</si>
  <si>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</si>
  <si>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</si>
  <si>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</si>
  <si>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</si>
  <si>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</si>
  <si>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</si>
  <si>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</si>
  <si>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</si>
  <si>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</si>
  <si>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</si>
  <si>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</si>
  <si>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</si>
  <si>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</si>
  <si>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</si>
  <si>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</si>
  <si>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</si>
  <si>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</si>
  <si>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</si>
  <si>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</si>
  <si>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</si>
  <si>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</si>
  <si>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</si>
  <si>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</si>
  <si>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</si>
  <si>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</si>
  <si>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</si>
  <si>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</si>
  <si>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</si>
  <si>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</si>
  <si>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</si>
  <si>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</si>
  <si>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</si>
  <si>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</si>
  <si>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</si>
  <si>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</si>
  <si>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</si>
  <si>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</si>
  <si>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</si>
  <si>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</si>
  <si>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</si>
  <si>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</si>
  <si>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</si>
  <si>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</si>
  <si>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</si>
  <si>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</si>
  <si>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</si>
  <si>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</si>
  <si>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</si>
  <si>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</si>
  <si>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</si>
  <si>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</si>
  <si>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</si>
  <si>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</si>
  <si>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</si>
  <si>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</si>
  <si>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</si>
  <si>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</si>
  <si>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</si>
  <si>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</si>
  <si>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</si>
  <si>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</si>
  <si>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</si>
  <si>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</si>
  <si>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</si>
  <si>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</si>
  <si>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</si>
  <si>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</si>
  <si>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</si>
  <si>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</si>
  <si>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</si>
  <si>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</si>
  <si>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</si>
  <si>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</si>
  <si>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</si>
  <si>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</si>
  <si>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</si>
  <si>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</si>
  <si>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</si>
  <si>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</si>
  <si>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</si>
  <si>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</si>
  <si>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</si>
  <si>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</si>
  <si>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</si>
  <si>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</si>
  <si>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</si>
  <si>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</si>
  <si>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</si>
  <si>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</si>
  <si>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</si>
  <si>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</si>
  <si>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</si>
  <si>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</si>
  <si>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</si>
  <si>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</si>
  <si>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</si>
  <si>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</si>
  <si>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</si>
  <si>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</si>
  <si>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</si>
  <si>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</si>
  <si>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</si>
  <si>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</si>
  <si>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</si>
  <si>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</si>
  <si>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</si>
  <si>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</si>
  <si>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</si>
  <si>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</si>
  <si>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</si>
  <si>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</si>
  <si>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</si>
  <si>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</si>
  <si>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</si>
  <si>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</si>
  <si>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</si>
  <si>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</si>
  <si>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</si>
  <si>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</si>
  <si>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</si>
  <si>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</si>
  <si>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</si>
  <si>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</si>
  <si>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</si>
  <si>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</si>
  <si>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</si>
  <si>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</si>
  <si>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</si>
  <si>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</si>
  <si>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</si>
  <si>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</si>
  <si>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</si>
  <si>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</si>
  <si>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</si>
  <si>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</si>
  <si>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</si>
  <si>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</si>
  <si>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</si>
  <si>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</si>
  <si>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</si>
  <si>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</si>
  <si>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</si>
  <si>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</si>
  <si>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</si>
  <si>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</si>
  <si>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</si>
  <si>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</si>
  <si>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</si>
  <si>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</si>
  <si>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</si>
  <si>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</si>
  <si>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</si>
  <si>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</si>
  <si>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</si>
  <si>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</si>
  <si>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</si>
  <si>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</si>
  <si>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</si>
  <si>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</si>
  <si>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</si>
  <si>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</si>
  <si>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</si>
  <si>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</si>
  <si>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</si>
  <si>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</si>
  <si>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</si>
  <si>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</si>
  <si>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</si>
  <si>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</si>
  <si>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</si>
  <si>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</si>
  <si>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</si>
  <si>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</si>
  <si>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</si>
  <si>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</si>
  <si>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</si>
  <si>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</si>
  <si>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</si>
  <si>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</si>
  <si>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</si>
  <si>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</si>
  <si>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</si>
  <si>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</si>
  <si>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</si>
  <si>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</si>
  <si>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</si>
  <si>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</si>
  <si>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</si>
  <si>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</si>
  <si>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</si>
  <si>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</si>
  <si>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</si>
  <si>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</si>
  <si>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</si>
  <si>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</si>
  <si>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</si>
  <si>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</si>
  <si>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</si>
  <si>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</si>
  <si>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</si>
  <si>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</si>
  <si>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</si>
  <si>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</si>
  <si>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</si>
  <si>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</si>
  <si>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</si>
  <si>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</si>
  <si>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</si>
  <si>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</si>
  <si>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</si>
  <si>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</si>
  <si>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</si>
  <si>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</si>
  <si>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</si>
  <si>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</si>
  <si>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</si>
  <si>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</si>
  <si>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</si>
  <si>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</si>
  <si>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</si>
  <si>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</si>
  <si>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</si>
  <si>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</si>
  <si>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</si>
  <si>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</si>
  <si>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</si>
  <si>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</si>
  <si>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</si>
  <si>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</si>
  <si>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</si>
  <si>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</si>
  <si>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</si>
  <si>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</si>
  <si>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</si>
  <si>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</si>
  <si>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</si>
  <si>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</si>
  <si>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</si>
  <si>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</si>
  <si>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</si>
  <si>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</si>
  <si>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</si>
  <si>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</si>
  <si>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</si>
  <si>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</si>
  <si>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</si>
  <si>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</si>
  <si>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</si>
  <si>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</si>
  <si>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</si>
  <si>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</si>
  <si>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</si>
  <si>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</si>
  <si>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</si>
  <si>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</si>
  <si>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</si>
  <si>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</si>
  <si>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</si>
  <si>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</si>
  <si>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</si>
  <si>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</si>
  <si>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</si>
  <si>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</si>
  <si>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</si>
  <si>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</si>
  <si>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</si>
  <si>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</si>
  <si>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</si>
  <si>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</si>
  <si>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</si>
  <si>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</si>
  <si>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</si>
  <si>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</si>
  <si>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</si>
  <si>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</si>
  <si>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</si>
  <si>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</si>
  <si>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</si>
  <si>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</si>
  <si>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</si>
  <si>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</si>
  <si>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</si>
  <si>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</si>
  <si>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</si>
  <si>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</si>
  <si>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</si>
  <si>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</si>
  <si>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</si>
  <si>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</si>
  <si>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</si>
  <si>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</si>
  <si>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</si>
  <si>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</si>
  <si>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</si>
  <si>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</si>
  <si>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</si>
  <si>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</si>
  <si>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</si>
  <si>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</si>
  <si>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</si>
  <si>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</si>
  <si>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</si>
  <si>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</si>
  <si>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</si>
  <si>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</si>
  <si>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</si>
  <si>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</si>
  <si>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</si>
  <si>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</si>
  <si>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</si>
  <si>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</si>
  <si>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</si>
  <si>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</si>
  <si>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</si>
  <si>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</si>
  <si>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</si>
  <si>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</si>
  <si>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</si>
  <si>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</si>
  <si>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</si>
  <si>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</si>
  <si>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</si>
  <si>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</si>
  <si>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</si>
  <si>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</si>
  <si>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</si>
  <si>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</si>
  <si>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</si>
  <si>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</si>
  <si>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</si>
  <si>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</si>
  <si>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</si>
  <si>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</si>
  <si>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</si>
  <si>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</si>
  <si>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</si>
  <si>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</si>
  <si>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</si>
  <si>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</si>
  <si>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</si>
  <si>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</si>
  <si>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</si>
  <si>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</si>
  <si>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</si>
  <si>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</si>
  <si>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</si>
  <si>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</si>
  <si>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</si>
  <si>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</si>
  <si>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</si>
  <si>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</si>
  <si>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</si>
  <si>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</si>
  <si>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</si>
  <si>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</si>
  <si>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</si>
  <si>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</si>
  <si>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</si>
  <si>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</si>
  <si>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</si>
  <si>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</si>
  <si>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</si>
  <si>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</si>
  <si>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</si>
  <si>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</si>
  <si>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</si>
  <si>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</si>
  <si>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</si>
  <si>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</si>
  <si>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</si>
  <si>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</si>
  <si>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</si>
  <si>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</si>
  <si>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</si>
  <si>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</si>
  <si>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</si>
  <si>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</si>
  <si>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</si>
  <si>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</si>
  <si>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</si>
  <si>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</si>
  <si>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</si>
  <si>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</si>
  <si>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</si>
  <si>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</si>
  <si>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</si>
  <si>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</si>
  <si>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</si>
  <si>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</si>
  <si>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</si>
  <si>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</si>
  <si>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</si>
  <si>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</si>
  <si>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</si>
  <si>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</si>
  <si>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</si>
  <si>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</si>
  <si>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</si>
  <si>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</si>
  <si>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</si>
  <si>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</si>
  <si>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</si>
  <si>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</si>
  <si>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</si>
  <si>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</si>
  <si>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</si>
  <si>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</si>
  <si>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</si>
  <si>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</si>
  <si>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</si>
  <si>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</si>
  <si>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</si>
  <si>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</si>
  <si>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</si>
  <si>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</si>
  <si>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</si>
  <si>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</si>
  <si>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</si>
  <si>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</si>
  <si>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</si>
  <si>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</si>
  <si>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</si>
  <si>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</si>
  <si>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</si>
  <si>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</si>
  <si>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</si>
  <si>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</si>
  <si>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</si>
  <si>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</si>
  <si>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</si>
  <si>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</si>
  <si>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</si>
  <si>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</si>
  <si>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</si>
  <si>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</si>
  <si>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</si>
  <si>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</si>
  <si>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</si>
  <si>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</si>
  <si>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</si>
  <si>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</si>
  <si>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</si>
  <si>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</si>
  <si>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</si>
  <si>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</si>
  <si>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</si>
  <si>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</si>
  <si>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</si>
  <si>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</si>
  <si>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</si>
  <si>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</si>
  <si>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</si>
  <si>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</si>
  <si>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</si>
  <si>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</si>
  <si>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</si>
  <si>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</si>
  <si>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</si>
  <si>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</si>
  <si>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</si>
  <si>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</si>
  <si>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</si>
  <si>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</si>
  <si>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</si>
  <si>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</si>
  <si>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</si>
  <si>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</si>
  <si>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</si>
  <si>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</si>
  <si>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</si>
  <si>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</si>
  <si>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</si>
  <si>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</si>
  <si>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</si>
  <si>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</si>
  <si>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</si>
  <si>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</si>
  <si>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</si>
  <si>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</si>
  <si>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</si>
  <si>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</si>
  <si>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</si>
  <si>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</si>
  <si>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</si>
  <si>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</si>
  <si>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</si>
  <si>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</si>
  <si>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</si>
  <si>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</si>
  <si>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</si>
  <si>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</si>
  <si>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</si>
  <si>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</si>
  <si>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</si>
  <si>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</si>
  <si>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</si>
  <si>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</si>
  <si>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</si>
  <si>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</si>
  <si>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</si>
  <si>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</si>
  <si>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</si>
  <si>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</si>
  <si>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</si>
  <si>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</si>
  <si>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</si>
  <si>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</si>
  <si>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</si>
  <si>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</si>
  <si>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</si>
  <si>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</si>
  <si>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</si>
  <si>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</si>
  <si>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</si>
  <si>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</si>
  <si>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</si>
  <si>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</si>
  <si>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</si>
  <si>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</si>
  <si>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</si>
  <si>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</si>
  <si>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</si>
  <si>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</si>
  <si>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</si>
  <si>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</si>
  <si>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</si>
  <si>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</si>
  <si>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</si>
  <si>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</si>
  <si>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</si>
  <si>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</si>
  <si>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</si>
  <si>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</si>
  <si>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</si>
  <si>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</si>
  <si>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</si>
  <si>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</si>
  <si>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</si>
  <si>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</si>
  <si>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</si>
  <si>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</si>
  <si>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</si>
  <si>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</si>
  <si>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</si>
  <si>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</si>
  <si>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</si>
  <si>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</si>
  <si>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</si>
  <si>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</si>
  <si>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</si>
  <si>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</si>
  <si>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</si>
  <si>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</si>
  <si>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</si>
  <si>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</si>
  <si>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</si>
  <si>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</si>
  <si>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</si>
  <si>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</si>
  <si>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</si>
  <si>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</si>
  <si>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</si>
  <si>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</si>
  <si>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</si>
  <si>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</si>
  <si>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</si>
  <si>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</si>
  <si>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</si>
  <si>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</si>
  <si>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</si>
  <si>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</si>
  <si>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</si>
  <si>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</si>
  <si>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</si>
  <si>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</si>
  <si>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</si>
  <si>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</si>
  <si>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</si>
  <si>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</si>
  <si>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</si>
  <si>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</si>
  <si>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</si>
  <si>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</si>
  <si>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</si>
  <si>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</si>
  <si>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</si>
  <si>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</si>
  <si>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</si>
  <si>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</si>
  <si>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</si>
  <si>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</si>
  <si>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</si>
  <si>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</si>
  <si>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</si>
  <si>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</si>
  <si>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</si>
  <si>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</si>
  <si>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</si>
  <si>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</si>
  <si>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</si>
  <si>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</si>
  <si>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</si>
  <si>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</si>
  <si>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</si>
  <si>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</si>
  <si>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</si>
  <si>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</si>
  <si>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</si>
  <si>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</si>
  <si>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</si>
  <si>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</si>
  <si>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</si>
  <si>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</si>
  <si>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</si>
  <si>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</si>
  <si>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</si>
  <si>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</si>
  <si>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</si>
  <si>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</si>
  <si>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</si>
  <si>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</si>
  <si>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</si>
  <si>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</si>
  <si>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</si>
  <si>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</si>
  <si>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</si>
  <si>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</si>
  <si>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</si>
  <si>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</si>
  <si>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</si>
  <si>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</si>
  <si>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</si>
  <si>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</si>
  <si>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</si>
  <si>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</si>
  <si>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</si>
  <si>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</si>
  <si>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</si>
  <si>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</si>
  <si>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</si>
  <si>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</si>
  <si>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</si>
  <si>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</si>
  <si>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</si>
  <si>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</si>
  <si>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</si>
  <si>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</si>
  <si>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</si>
  <si>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</si>
  <si>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</si>
  <si>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</si>
  <si>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</si>
  <si>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</si>
  <si>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</si>
  <si>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</si>
  <si>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</si>
  <si>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</si>
  <si>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</si>
  <si>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</si>
  <si>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</si>
  <si>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</si>
  <si>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</si>
  <si>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</si>
  <si>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</si>
  <si>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</si>
  <si>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</si>
  <si>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</si>
  <si>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</si>
  <si>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</si>
  <si>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</si>
  <si>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</si>
  <si>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</si>
  <si>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</si>
  <si>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</si>
  <si>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</si>
  <si>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</si>
  <si>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</si>
  <si>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</si>
  <si>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</si>
  <si>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</si>
  <si>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</si>
  <si>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</si>
  <si>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</si>
  <si>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</si>
  <si>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</si>
  <si>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</si>
  <si>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</si>
  <si>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</si>
  <si>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</si>
  <si>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</si>
  <si>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</si>
  <si>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</si>
  <si>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</si>
  <si>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</si>
  <si>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</si>
  <si>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</si>
  <si>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</si>
  <si>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</si>
  <si>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</si>
  <si>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</si>
  <si>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</si>
  <si>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</si>
  <si>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</si>
  <si>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</si>
  <si>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</si>
  <si>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</si>
  <si>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</si>
  <si>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</si>
  <si>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</si>
  <si>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</si>
  <si>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</si>
  <si>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</si>
  <si>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</si>
  <si>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</si>
  <si>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</si>
  <si>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</si>
  <si>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</si>
  <si>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</si>
  <si>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</si>
  <si>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</si>
  <si>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</si>
  <si>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</si>
  <si>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</si>
  <si>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</si>
  <si>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</si>
  <si>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</si>
  <si>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</si>
  <si>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</si>
  <si>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</si>
  <si>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</si>
  <si>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</si>
  <si>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</si>
  <si>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</si>
  <si>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</si>
  <si>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</si>
  <si>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</si>
  <si>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</si>
  <si>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</si>
  <si>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</si>
  <si>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</si>
  <si>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</si>
  <si>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</si>
  <si>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</si>
  <si>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</si>
  <si>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</si>
  <si>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</si>
  <si>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</si>
  <si>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</si>
  <si>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</si>
  <si>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</si>
  <si>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</si>
  <si>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</si>
  <si>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</si>
  <si>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</si>
  <si>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</si>
  <si>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</si>
  <si>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</si>
  <si>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</si>
  <si>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</si>
  <si>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</si>
  <si>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</si>
  <si>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</si>
  <si>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</si>
  <si>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</si>
  <si>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</si>
  <si>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</si>
  <si>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</si>
  <si>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</si>
  <si>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</si>
  <si>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</si>
  <si>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</si>
  <si>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</si>
  <si>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</si>
  <si>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</si>
  <si>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</si>
  <si>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</si>
  <si>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</si>
  <si>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</si>
  <si>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</si>
  <si>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</si>
  <si>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</si>
  <si>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</si>
  <si>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</si>
  <si>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</si>
  <si>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</si>
  <si>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</si>
  <si>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</si>
  <si>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</si>
  <si>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</si>
  <si>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</si>
  <si>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</si>
  <si>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</si>
  <si>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</si>
  <si>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</si>
  <si>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</si>
  <si>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</si>
  <si>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</si>
  <si>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</si>
  <si>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</si>
  <si>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</si>
  <si>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</si>
  <si>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</si>
  <si>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</si>
  <si>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</si>
  <si>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</si>
  <si>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</si>
  <si>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</si>
  <si>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</si>
  <si>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</si>
  <si>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</si>
  <si>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</si>
  <si>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</si>
  <si>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</si>
  <si>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</si>
  <si>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</si>
  <si>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</si>
  <si>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</si>
  <si>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</si>
  <si>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</si>
  <si>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</si>
  <si>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</si>
  <si>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</si>
  <si>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</si>
  <si>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</si>
  <si>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</si>
  <si>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</si>
  <si>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</si>
  <si>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</si>
  <si>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</si>
  <si>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</si>
  <si>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</si>
  <si>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</si>
  <si>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</si>
  <si>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</si>
  <si>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</si>
  <si>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</si>
  <si>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</si>
  <si>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</si>
  <si>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</si>
  <si>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</si>
  <si>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</si>
  <si>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</si>
  <si>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</si>
  <si>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</si>
  <si>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</si>
  <si>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</si>
  <si>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</si>
  <si>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</si>
  <si>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</si>
  <si>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</si>
  <si>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</si>
  <si>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</si>
  <si>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</si>
  <si>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</si>
  <si>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</si>
  <si>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</si>
  <si>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</si>
  <si>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</si>
  <si>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</si>
  <si>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</si>
  <si>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</si>
  <si>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</si>
  <si>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</si>
  <si>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</si>
  <si>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</si>
  <si>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</si>
  <si>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</si>
  <si>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</si>
  <si>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</si>
  <si>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</si>
  <si>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</si>
  <si>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</si>
  <si>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</si>
  <si>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</si>
  <si>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</si>
  <si>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</si>
  <si>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</si>
  <si>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</si>
  <si>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</si>
  <si>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</si>
  <si>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</si>
  <si>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</si>
  <si>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</si>
  <si>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</si>
  <si>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</si>
  <si>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</si>
  <si>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</si>
  <si>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</si>
  <si>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</si>
  <si>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</si>
  <si>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</si>
  <si>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</si>
  <si>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</si>
  <si>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</si>
  <si>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</si>
  <si>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</si>
  <si>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</si>
  <si>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</si>
  <si>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</si>
  <si>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</si>
  <si>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</si>
  <si>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</si>
  <si>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</si>
  <si>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</si>
  <si>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</si>
  <si>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</si>
  <si>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</si>
  <si>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</si>
  <si>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</si>
  <si>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</si>
  <si>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</si>
  <si>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</si>
  <si>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</si>
  <si>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</si>
  <si>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</si>
  <si>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</si>
  <si>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</si>
  <si>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</si>
  <si>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</si>
  <si>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</si>
  <si>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</si>
  <si>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</si>
  <si>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</si>
  <si>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</si>
  <si>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</si>
  <si>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</si>
  <si>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</si>
  <si>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</si>
  <si>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</si>
  <si>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</si>
  <si>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</si>
  <si>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</si>
  <si>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</si>
  <si>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</si>
  <si>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</si>
  <si>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</si>
  <si>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</si>
  <si>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</si>
  <si>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</si>
  <si>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</si>
  <si>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</si>
  <si>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</si>
  <si>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</si>
  <si>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</si>
  <si>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</si>
  <si>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</si>
  <si>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</si>
  <si>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</si>
  <si>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</si>
  <si>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</si>
  <si>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</si>
  <si>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</si>
  <si>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</si>
  <si>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</si>
  <si>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</si>
  <si>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</si>
  <si>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</si>
  <si>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</si>
  <si>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</si>
  <si>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</si>
  <si>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</si>
  <si>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</si>
  <si>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</si>
  <si>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</si>
  <si>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</si>
  <si>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</si>
  <si>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</si>
  <si>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</si>
  <si>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</si>
  <si>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</si>
  <si>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</si>
  <si>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</si>
  <si>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</si>
  <si>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</si>
  <si>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</si>
  <si>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</si>
  <si>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</si>
  <si>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</si>
  <si>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</si>
  <si>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</si>
  <si>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</si>
  <si>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</si>
  <si>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</si>
  <si>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</si>
  <si>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</si>
  <si>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</si>
  <si>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</si>
  <si>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</si>
  <si>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</si>
  <si>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</si>
  <si>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</si>
  <si>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</si>
  <si>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</si>
  <si>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</si>
  <si>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</si>
  <si>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</si>
  <si>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</si>
  <si>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</si>
  <si>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</si>
  <si>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</si>
  <si>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</si>
  <si>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</si>
  <si>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</si>
  <si>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</si>
  <si>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</si>
  <si>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</si>
  <si>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</si>
  <si>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</si>
  <si>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</si>
  <si>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</si>
  <si>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</si>
  <si>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</si>
  <si>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</si>
  <si>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</si>
  <si>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</si>
  <si>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</si>
  <si>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</si>
  <si>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</si>
  <si>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</si>
  <si>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</si>
  <si>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</si>
  <si>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</si>
  <si>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</si>
  <si>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</si>
  <si>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</si>
  <si>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</si>
  <si>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</si>
  <si>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</si>
  <si>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</si>
  <si>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</si>
  <si>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</si>
  <si>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</si>
  <si>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</si>
  <si>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</si>
  <si>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</si>
  <si>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</si>
  <si>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</si>
  <si>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</si>
  <si>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</si>
  <si>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</si>
  <si>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</si>
  <si>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</si>
  <si>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</si>
  <si>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</si>
  <si>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</si>
  <si>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</si>
  <si>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</si>
  <si>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</si>
  <si>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</si>
  <si>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</si>
  <si>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</si>
  <si>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</si>
  <si>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</si>
  <si>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</si>
  <si>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</si>
  <si>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</si>
  <si>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</si>
  <si>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</si>
  <si>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</si>
  <si>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</si>
  <si>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</si>
  <si>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</si>
  <si>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</si>
  <si>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</si>
  <si>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</si>
  <si>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</si>
  <si>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</si>
  <si>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</si>
  <si>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</si>
  <si>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</si>
  <si>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</si>
  <si>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</si>
  <si>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</si>
  <si>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</si>
  <si>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</si>
  <si>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</si>
  <si>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</si>
  <si>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</si>
  <si>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</si>
  <si>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</si>
  <si>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</si>
  <si>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</si>
  <si>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</si>
  <si>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</si>
  <si>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</si>
  <si>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</si>
  <si>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</si>
  <si>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</si>
  <si>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</si>
  <si>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</si>
  <si>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</si>
  <si>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</si>
  <si>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</si>
  <si>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</si>
  <si>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</si>
  <si>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</si>
  <si>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</si>
  <si>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</si>
  <si>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</si>
  <si>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</si>
  <si>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</si>
  <si>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</si>
  <si>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</si>
  <si>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</si>
  <si>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</si>
  <si>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</si>
  <si>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</si>
  <si>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</si>
  <si>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</si>
  <si>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</si>
  <si>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</si>
  <si>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</si>
  <si>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</si>
  <si>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</si>
  <si>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</si>
  <si>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</si>
  <si>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</si>
  <si>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</si>
  <si>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</si>
  <si>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</si>
  <si>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</si>
  <si>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</si>
  <si>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</si>
  <si>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</si>
  <si>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</si>
  <si>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</si>
  <si>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</si>
  <si>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</si>
  <si>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</si>
  <si>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</si>
  <si>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</si>
  <si>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</si>
  <si>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</si>
  <si>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</si>
  <si>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</si>
  <si>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</si>
  <si>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</si>
  <si>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</si>
  <si>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</si>
  <si>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</si>
  <si>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</si>
  <si>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</si>
  <si>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</si>
  <si>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</si>
  <si>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</si>
  <si>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</si>
  <si>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</si>
  <si>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</si>
  <si>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</si>
  <si>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</si>
  <si>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</si>
  <si>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</si>
  <si>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</si>
  <si>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</si>
  <si>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</si>
  <si>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</si>
  <si>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</si>
  <si>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</si>
  <si>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</si>
  <si>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</si>
  <si>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</si>
  <si>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</si>
  <si>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</si>
  <si>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</si>
  <si>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</si>
  <si>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</si>
  <si>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</si>
  <si>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</si>
  <si>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</si>
  <si>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</si>
  <si>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</si>
  <si>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</si>
  <si>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</si>
  <si>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</si>
  <si>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</si>
  <si>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</si>
  <si>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</si>
  <si>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</si>
  <si>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</si>
  <si>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</si>
  <si>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</si>
  <si>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</si>
  <si>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</si>
  <si>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</si>
  <si>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</si>
  <si>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</si>
  <si>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</si>
  <si>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</si>
  <si>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</si>
  <si>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</si>
  <si>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</si>
  <si>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</si>
  <si>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</si>
  <si>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</si>
  <si>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</si>
  <si>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</si>
  <si>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</si>
  <si>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</si>
  <si>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</si>
  <si>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</si>
  <si>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</si>
  <si>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</si>
  <si>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</si>
  <si>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</si>
  <si>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</si>
  <si>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</si>
  <si>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</si>
  <si>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</si>
  <si>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</si>
  <si>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</si>
  <si>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</si>
  <si>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</si>
  <si>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</si>
  <si>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</si>
  <si>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</si>
  <si>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</si>
  <si>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</si>
  <si>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</si>
  <si>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</si>
  <si>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</si>
  <si>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</si>
  <si>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</si>
  <si>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</si>
  <si>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</si>
  <si>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</si>
  <si>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</si>
  <si>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</si>
  <si>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</si>
  <si>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</si>
  <si>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</si>
  <si>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</si>
  <si>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</si>
  <si>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</si>
  <si>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</si>
  <si>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</si>
  <si>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</si>
  <si>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</si>
  <si>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</si>
  <si>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</si>
  <si>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</si>
  <si>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</si>
  <si>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</si>
  <si>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</si>
  <si>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</si>
  <si>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</si>
  <si>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</si>
  <si>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</si>
  <si>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</si>
  <si>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</si>
  <si>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</si>
  <si>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</si>
  <si>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</si>
  <si>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</si>
  <si>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</si>
  <si>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</si>
  <si>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</si>
  <si>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</si>
  <si>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</si>
  <si>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</si>
  <si>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</si>
  <si>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</si>
  <si>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</si>
  <si>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</si>
  <si>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</si>
  <si>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</si>
  <si>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</si>
  <si>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</si>
  <si>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</si>
  <si>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</si>
  <si>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</si>
  <si>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</si>
  <si>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</si>
  <si>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</si>
  <si>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</si>
  <si>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</si>
  <si>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</si>
  <si>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</si>
  <si>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</si>
  <si>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</si>
  <si>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</si>
  <si>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</si>
  <si>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</si>
  <si>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</si>
  <si>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</si>
  <si>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</si>
  <si>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</si>
  <si>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</si>
  <si>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</si>
  <si>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</si>
  <si>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</si>
  <si>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</si>
  <si>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</si>
  <si>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</si>
  <si>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</si>
  <si>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</si>
  <si>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</si>
  <si>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</si>
  <si>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</si>
  <si>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</si>
  <si>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</si>
  <si>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</si>
  <si>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</si>
  <si>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</si>
  <si>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</si>
  <si>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</si>
  <si>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</si>
  <si>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</si>
  <si>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</si>
  <si>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</si>
  <si>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</si>
  <si>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</si>
  <si>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</si>
  <si>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</si>
  <si>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</si>
  <si>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</si>
  <si>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</si>
  <si>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</si>
  <si>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</si>
  <si>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</si>
  <si>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</si>
  <si>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</si>
  <si>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</si>
  <si>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</si>
  <si>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</si>
  <si>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</si>
  <si>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</si>
  <si>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</si>
  <si>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</si>
  <si>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</si>
  <si>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</si>
  <si>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</si>
  <si>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</si>
  <si>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</si>
  <si>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</si>
  <si>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</si>
  <si>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</si>
  <si>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</si>
  <si>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</si>
  <si>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</si>
  <si>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</si>
  <si>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</si>
  <si>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</si>
  <si>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</si>
  <si>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</si>
  <si>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</si>
  <si>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</si>
  <si>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</si>
  <si>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</si>
  <si>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</si>
  <si>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</si>
  <si>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</si>
  <si>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</si>
  <si>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</si>
  <si>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</si>
  <si>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</si>
  <si>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</si>
  <si>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</si>
  <si>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</si>
  <si>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</si>
  <si>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</si>
  <si>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</si>
  <si>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</si>
  <si>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</si>
  <si>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</si>
  <si>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</si>
  <si>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</si>
  <si>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</si>
  <si>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</si>
  <si>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</si>
  <si>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</si>
  <si>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</si>
  <si>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</si>
  <si>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</si>
  <si>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</si>
  <si>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</si>
  <si>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</si>
  <si>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</si>
  <si>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</si>
  <si>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</si>
  <si>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</si>
  <si>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</si>
  <si>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</si>
  <si>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</si>
  <si>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</si>
  <si>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</si>
  <si>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</si>
  <si>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</si>
  <si>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</si>
  <si>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</si>
  <si>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</si>
  <si>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</si>
  <si>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</si>
  <si>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</si>
  <si>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</si>
  <si>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</si>
  <si>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</si>
  <si>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</si>
  <si>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</si>
  <si>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</si>
  <si>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</si>
  <si>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</si>
  <si>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</si>
  <si>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</si>
  <si>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</si>
  <si>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</si>
  <si>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</si>
  <si>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</si>
  <si>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</si>
  <si>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</si>
  <si>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</si>
  <si>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</si>
  <si>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</si>
  <si>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</si>
  <si>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</si>
  <si>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</si>
  <si>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</si>
  <si>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</si>
  <si>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</si>
  <si>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</si>
  <si>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</si>
  <si>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</si>
  <si>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</si>
  <si>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</si>
  <si>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</si>
  <si>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</si>
  <si>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</si>
  <si>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</si>
  <si>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</si>
  <si>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</si>
  <si>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</si>
  <si>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</si>
  <si>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</si>
  <si>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</si>
  <si>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</si>
  <si>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</si>
  <si>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</si>
  <si>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</si>
  <si>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</si>
  <si>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</si>
  <si>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</si>
  <si>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</si>
  <si>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</si>
  <si>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</si>
  <si>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</si>
  <si>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</si>
  <si>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</si>
  <si>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</si>
  <si>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</si>
  <si>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</si>
  <si>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</si>
  <si>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</si>
  <si>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</si>
  <si>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</si>
  <si>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</si>
  <si>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</si>
  <si>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</si>
  <si>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</si>
  <si>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</si>
  <si>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</si>
  <si>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</si>
  <si>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</si>
  <si>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</si>
  <si>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</si>
  <si>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</si>
  <si>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</si>
  <si>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</si>
  <si>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</si>
  <si>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</si>
  <si>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</si>
  <si>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</si>
  <si>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</si>
  <si>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</si>
  <si>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</si>
  <si>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</si>
  <si>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</si>
  <si>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</si>
  <si>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</si>
  <si>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</si>
  <si>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</si>
  <si>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</si>
  <si>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</si>
  <si>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</si>
  <si>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</si>
  <si>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</si>
  <si>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</si>
  <si>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</si>
  <si>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</si>
  <si>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</si>
  <si>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</si>
  <si>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</si>
  <si>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</si>
  <si>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</si>
  <si>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</si>
  <si>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</si>
  <si>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</si>
  <si>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</si>
  <si>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</si>
  <si>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</si>
  <si>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</si>
  <si>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</si>
  <si>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</si>
  <si>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</si>
  <si>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</si>
  <si>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</si>
  <si>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</si>
  <si>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</si>
  <si>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</si>
  <si>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</si>
  <si>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</si>
  <si>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</si>
  <si>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</si>
  <si>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</si>
  <si>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</si>
  <si>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</si>
  <si>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</si>
  <si>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</si>
  <si>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</si>
  <si>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</si>
  <si>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</si>
  <si>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</si>
  <si>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</si>
  <si>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</si>
  <si>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</si>
  <si>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</si>
  <si>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</si>
  <si>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</si>
  <si>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</si>
  <si>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</si>
  <si>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</si>
  <si>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</si>
  <si>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</si>
  <si>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</si>
  <si>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</si>
  <si>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</si>
  <si>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</si>
  <si>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</si>
  <si>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</si>
  <si>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</si>
  <si>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</si>
  <si>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</si>
  <si>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</si>
  <si>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</si>
  <si>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</si>
  <si>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</si>
  <si>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</si>
  <si>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</si>
  <si>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</si>
  <si>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</si>
  <si>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</si>
  <si>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</si>
  <si>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</si>
  <si>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</si>
  <si>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</si>
  <si>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</si>
  <si>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</si>
  <si>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</si>
  <si>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</si>
  <si>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</si>
  <si>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</si>
  <si>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</si>
  <si>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</si>
  <si>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</si>
  <si>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</si>
  <si>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</si>
  <si>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</si>
  <si>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</si>
  <si>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</si>
  <si>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</si>
  <si>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</si>
  <si>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</si>
  <si>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</si>
  <si>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</si>
  <si>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</si>
  <si>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</si>
  <si>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</si>
  <si>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</si>
  <si>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</si>
  <si>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</si>
  <si>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</si>
  <si>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</si>
  <si>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</si>
  <si>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</si>
  <si>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</si>
  <si>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</si>
  <si>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</si>
  <si>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</si>
  <si>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</si>
  <si>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</si>
  <si>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</si>
  <si>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</si>
  <si>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</si>
  <si>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</si>
  <si>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</si>
  <si>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</si>
  <si>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</si>
  <si>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</si>
  <si>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</si>
  <si>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</si>
  <si>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</si>
  <si>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</si>
  <si>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</si>
  <si>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</si>
  <si>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</si>
  <si>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</si>
  <si>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</si>
  <si>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</si>
  <si>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</si>
  <si>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</si>
  <si>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</si>
  <si>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</si>
  <si>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</si>
  <si>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</si>
  <si>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</si>
  <si>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</si>
  <si>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</si>
  <si>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</si>
  <si>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</si>
  <si>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</si>
  <si>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</si>
  <si>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</si>
  <si>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</si>
  <si>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</si>
  <si>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</si>
  <si>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</si>
  <si>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</si>
  <si>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</si>
  <si>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</si>
  <si>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</si>
  <si>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</si>
  <si>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</si>
  <si>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</si>
  <si>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</si>
  <si>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</si>
  <si>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</si>
  <si>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</si>
  <si>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</si>
  <si>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</si>
  <si>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</si>
  <si>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</si>
  <si>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</si>
  <si>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</si>
  <si>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</si>
  <si>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</si>
  <si>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</si>
  <si>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</si>
  <si>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</si>
  <si>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</si>
  <si>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</si>
  <si>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</si>
  <si>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</si>
  <si>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</si>
  <si>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</si>
  <si>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</si>
  <si>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</si>
  <si>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</si>
  <si>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</si>
  <si>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</si>
  <si>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</si>
  <si>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</si>
  <si>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</si>
  <si>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</si>
  <si>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</si>
  <si>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</si>
  <si>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</si>
  <si>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</si>
  <si>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</si>
  <si>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</si>
  <si>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</si>
  <si>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</si>
  <si>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</si>
  <si>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</si>
  <si>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</si>
  <si>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</si>
  <si>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</si>
  <si>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</si>
  <si>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</si>
  <si>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</si>
  <si>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</si>
  <si>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</si>
  <si>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</si>
  <si>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</si>
  <si>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</si>
  <si>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</si>
  <si>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</si>
  <si>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</si>
  <si>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</si>
  <si>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</si>
  <si>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</si>
  <si>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</si>
  <si>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</si>
  <si>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</si>
  <si>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</si>
  <si>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</si>
  <si>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</si>
  <si>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</si>
  <si>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</si>
  <si>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</si>
  <si>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</si>
  <si>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</si>
  <si>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</si>
  <si>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</si>
  <si>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</si>
  <si>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</si>
  <si>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</si>
  <si>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</si>
  <si>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</si>
  <si>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</si>
  <si>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</si>
  <si>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</si>
  <si>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</si>
  <si>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</si>
  <si>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</si>
  <si>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</si>
  <si>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</si>
  <si>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</si>
  <si>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</si>
  <si>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</si>
  <si>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</si>
  <si>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</si>
  <si>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</si>
  <si>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</si>
  <si>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</si>
  <si>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</si>
  <si>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</si>
  <si>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</si>
  <si>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</si>
  <si>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</si>
  <si>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</si>
  <si>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</si>
  <si>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</si>
  <si>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</si>
  <si>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</si>
  <si>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</si>
  <si>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</si>
  <si>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</si>
  <si>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</si>
  <si>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</si>
  <si>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</si>
  <si>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</si>
  <si>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</si>
  <si>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</si>
  <si>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</si>
  <si>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</si>
  <si>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</si>
  <si>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</si>
  <si>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</si>
  <si>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</si>
  <si>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</si>
  <si>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</si>
  <si>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</si>
  <si>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</si>
  <si>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</si>
  <si>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</si>
  <si>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</si>
  <si>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</si>
  <si>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</si>
  <si>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</si>
  <si>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</si>
  <si>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</si>
  <si>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</si>
  <si>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</si>
  <si>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</si>
  <si>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</si>
  <si>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</si>
  <si>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</si>
  <si>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</si>
  <si>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</si>
  <si>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</si>
  <si>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</si>
  <si>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</si>
  <si>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</si>
  <si>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</si>
  <si>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</si>
  <si>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</si>
  <si>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</si>
  <si>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</si>
  <si>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</si>
  <si>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</si>
  <si>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</si>
  <si>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</si>
  <si>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</si>
  <si>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</si>
  <si>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</si>
  <si>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</si>
  <si>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</si>
  <si>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</si>
  <si>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</si>
  <si>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</si>
  <si>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</si>
  <si>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</si>
  <si>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</si>
  <si>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</si>
  <si>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</si>
  <si>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</si>
  <si>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</si>
  <si>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</si>
  <si>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</si>
  <si>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</si>
  <si>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</si>
  <si>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</si>
  <si>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</si>
  <si>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</si>
  <si>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</si>
  <si>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</si>
  <si>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</si>
  <si>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</si>
  <si>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</si>
  <si>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</si>
  <si>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</si>
  <si>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</si>
  <si>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</si>
  <si>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</si>
  <si>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</si>
  <si>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</si>
  <si>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</si>
  <si>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</si>
  <si>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</si>
  <si>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</si>
  <si>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</si>
  <si>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</si>
  <si>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</si>
  <si>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</si>
  <si>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</si>
  <si>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</si>
  <si>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</si>
  <si>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</si>
  <si>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</si>
  <si>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</si>
  <si>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</si>
  <si>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</si>
  <si>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</si>
  <si>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</si>
  <si>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</si>
  <si>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</si>
  <si>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</si>
  <si>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</si>
  <si>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</si>
  <si>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</si>
  <si>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</si>
  <si>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</si>
  <si>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</si>
  <si>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</si>
  <si>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</si>
  <si>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</si>
  <si>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</si>
  <si>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</si>
  <si>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</si>
  <si>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</si>
  <si>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</si>
  <si>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</si>
  <si>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</si>
  <si>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</si>
  <si>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</si>
  <si>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</si>
  <si>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</si>
  <si>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</si>
  <si>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</si>
  <si>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</si>
  <si>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</si>
  <si>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</si>
  <si>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</si>
  <si>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</si>
  <si>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</si>
  <si>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</si>
  <si>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</si>
  <si>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</si>
  <si>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</si>
  <si>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</si>
  <si>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</si>
  <si>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</si>
  <si>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</si>
  <si>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</si>
  <si>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</si>
  <si>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</si>
  <si>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</si>
  <si>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</si>
  <si>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</si>
  <si>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</si>
  <si>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</si>
  <si>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</si>
  <si>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</si>
  <si>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</si>
  <si>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</si>
  <si>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</si>
  <si>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</si>
  <si>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</si>
  <si>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</si>
  <si>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</si>
  <si>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</si>
  <si>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</si>
  <si>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</si>
  <si>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</si>
  <si>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</si>
  <si>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</si>
  <si>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</si>
  <si>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</si>
  <si>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</si>
  <si>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</si>
  <si>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</si>
  <si>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</si>
  <si>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</si>
  <si>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</si>
  <si>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</si>
  <si>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</si>
  <si>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</si>
  <si>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</si>
  <si>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</si>
  <si>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</si>
  <si>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</si>
  <si>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</si>
  <si>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</si>
  <si>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</si>
  <si>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</si>
  <si>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</si>
  <si>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</si>
  <si>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</si>
  <si>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</si>
  <si>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</si>
  <si>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</si>
  <si>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</si>
  <si>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</si>
  <si>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</si>
  <si>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</si>
  <si>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</si>
  <si>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</si>
  <si>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</si>
  <si>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</si>
  <si>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</si>
  <si>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</si>
  <si>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</si>
  <si>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</si>
  <si>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</si>
  <si>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</si>
  <si>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</si>
  <si>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</si>
  <si>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</si>
  <si>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</si>
  <si>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</si>
  <si>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</si>
  <si>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</si>
  <si>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</si>
  <si>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</si>
  <si>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</si>
  <si>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</si>
  <si>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</si>
  <si>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</si>
  <si>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</si>
  <si>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</si>
  <si>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</si>
  <si>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</si>
  <si>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</si>
  <si>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</si>
  <si>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</si>
  <si>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</si>
  <si>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</si>
  <si>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</si>
  <si>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</si>
  <si>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</si>
  <si>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</si>
  <si>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</si>
  <si>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</si>
  <si>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</si>
  <si>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</si>
  <si>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</si>
  <si>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</si>
  <si>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</si>
  <si>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</si>
  <si>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</si>
  <si>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</si>
  <si>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</si>
  <si>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</si>
  <si>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</si>
  <si>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</si>
  <si>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</si>
  <si>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</si>
  <si>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</si>
  <si>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</si>
  <si>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</si>
  <si>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</si>
  <si>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</si>
  <si>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</si>
  <si>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</si>
  <si>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</si>
  <si>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</si>
  <si>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</si>
  <si>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</si>
  <si>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</si>
  <si>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</si>
  <si>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</si>
  <si>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</si>
  <si>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</si>
  <si>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</si>
  <si>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</si>
  <si>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</si>
  <si>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</si>
  <si>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</si>
  <si>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</si>
  <si>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</si>
  <si>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</si>
  <si>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</si>
  <si>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</si>
  <si>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</si>
  <si>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</si>
  <si>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</si>
  <si>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</si>
  <si>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</si>
  <si>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</si>
  <si>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</si>
  <si>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</si>
  <si>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</si>
  <si>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</si>
  <si>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</si>
  <si>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</si>
  <si>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</si>
  <si>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</si>
  <si>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</si>
  <si>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</si>
  <si>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</si>
  <si>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</si>
  <si>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</si>
  <si>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</si>
  <si>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</si>
  <si>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</si>
  <si>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</si>
  <si>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</si>
  <si>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</si>
  <si>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</si>
  <si>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</si>
  <si>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</si>
  <si>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</si>
  <si>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</si>
  <si>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</si>
  <si>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</si>
  <si>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</si>
  <si>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</si>
  <si>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</si>
  <si>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</si>
  <si>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</si>
  <si>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</si>
  <si>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</si>
  <si>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</si>
  <si>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</si>
  <si>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</si>
  <si>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</si>
  <si>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</si>
  <si>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</si>
  <si>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</si>
  <si>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</si>
  <si>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</si>
  <si>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</si>
  <si>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</si>
  <si>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</si>
  <si>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</si>
  <si>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</si>
  <si>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</si>
  <si>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</si>
  <si>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</si>
  <si>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</si>
  <si>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</si>
  <si>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</si>
  <si>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</si>
  <si>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</si>
  <si>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</si>
  <si>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</si>
  <si>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</si>
  <si>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</si>
  <si>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</si>
  <si>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</si>
  <si>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</si>
  <si>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</si>
  <si>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</si>
  <si>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</si>
  <si>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</si>
  <si>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</si>
  <si>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</si>
  <si>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</si>
  <si>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</si>
  <si>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</si>
  <si>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</si>
  <si>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</si>
  <si>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</si>
  <si>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</si>
  <si>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</si>
  <si>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</si>
  <si>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</si>
  <si>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</si>
  <si>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</si>
  <si>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</si>
  <si>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</si>
  <si>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</si>
  <si>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</si>
  <si>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</si>
  <si>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</si>
  <si>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</si>
  <si>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</si>
  <si>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</si>
  <si>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</si>
  <si>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</si>
  <si>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</si>
  <si>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</si>
  <si>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</si>
  <si>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</si>
  <si>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</si>
  <si>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</si>
  <si>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</si>
  <si>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</si>
  <si>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</si>
  <si>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</si>
  <si>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</si>
  <si>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</si>
  <si>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</si>
  <si>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</si>
  <si>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</si>
  <si>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</si>
  <si>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</si>
  <si>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</si>
  <si>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</si>
  <si>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</si>
  <si>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</si>
  <si>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</si>
  <si>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</si>
  <si>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</si>
  <si>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</si>
  <si>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</si>
  <si>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</si>
  <si>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</si>
  <si>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</si>
  <si>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</si>
  <si>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</si>
  <si>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</si>
  <si>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</si>
  <si>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</si>
  <si>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</si>
  <si>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</si>
  <si>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</si>
  <si>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</si>
  <si>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</si>
  <si>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</si>
  <si>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</si>
  <si>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</si>
  <si>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</si>
  <si>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</si>
  <si>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</si>
  <si>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</si>
  <si>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</si>
  <si>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</si>
  <si>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</si>
  <si>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</si>
  <si>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</si>
  <si>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</si>
  <si>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</si>
  <si>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</si>
  <si>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</si>
  <si>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</si>
  <si>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</si>
  <si>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</si>
  <si>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</si>
  <si>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</si>
  <si>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</si>
  <si>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</si>
  <si>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</si>
  <si>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</si>
  <si>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</si>
  <si>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</si>
  <si>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</si>
  <si>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</si>
  <si>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</si>
  <si>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</si>
  <si>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</si>
  <si>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</si>
  <si>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</si>
  <si>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</si>
  <si>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</si>
  <si>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</si>
  <si>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</si>
  <si>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</si>
  <si>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</si>
  <si>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</si>
  <si>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</si>
  <si>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</si>
  <si>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</si>
  <si>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</si>
  <si>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</si>
  <si>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</si>
  <si>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</si>
  <si>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</si>
  <si>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</si>
  <si>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</si>
  <si>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</si>
  <si>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</si>
  <si>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</si>
  <si>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</si>
  <si>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</si>
  <si>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</si>
  <si>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</si>
  <si>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</si>
  <si>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</si>
  <si>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</si>
  <si>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</si>
  <si>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</si>
  <si>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</si>
  <si>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</si>
  <si>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</si>
  <si>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</si>
  <si>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</si>
  <si>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</si>
  <si>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</si>
  <si>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</si>
  <si>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</si>
  <si>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</si>
  <si>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</si>
  <si>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</si>
  <si>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</si>
  <si>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</si>
  <si>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</si>
  <si>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</si>
  <si>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</si>
  <si>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</si>
  <si>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</si>
  <si>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</si>
  <si>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</si>
  <si>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</si>
  <si>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</si>
  <si>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</si>
  <si>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</si>
  <si>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</si>
  <si>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</si>
  <si>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</si>
  <si>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</si>
  <si>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</si>
  <si>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</si>
  <si>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</si>
  <si>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</si>
  <si>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</si>
  <si>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</si>
  <si>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</si>
  <si>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</si>
  <si>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</si>
  <si>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</si>
  <si>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</si>
  <si>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</si>
  <si>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</si>
  <si>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</si>
  <si>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</si>
  <si>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</si>
  <si>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</si>
  <si>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</si>
  <si>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</si>
  <si>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</si>
  <si>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</si>
  <si>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</si>
  <si>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</si>
  <si>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</si>
  <si>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</si>
  <si>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</si>
  <si>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</si>
  <si>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</si>
  <si>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</si>
  <si>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</si>
  <si>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</si>
  <si>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</si>
  <si>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</si>
  <si>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</si>
  <si>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</si>
  <si>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</si>
  <si>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</si>
  <si>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</si>
  <si>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</si>
  <si>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</si>
  <si>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</si>
  <si>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</si>
  <si>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</si>
  <si>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</si>
  <si>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</si>
  <si>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</si>
  <si>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</si>
  <si>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</si>
  <si>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</si>
  <si>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</si>
  <si>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</si>
  <si>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</si>
  <si>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</si>
  <si>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</si>
  <si>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</si>
  <si>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</si>
  <si>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</si>
  <si>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</si>
  <si>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</si>
  <si>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</si>
  <si>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</si>
  <si>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</si>
  <si>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</si>
  <si>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</si>
  <si>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</si>
  <si>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</si>
  <si>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</si>
  <si>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</si>
  <si>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</si>
  <si>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</si>
  <si>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</si>
  <si>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</si>
  <si>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</si>
  <si>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</si>
  <si>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</si>
  <si>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</si>
  <si>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</si>
  <si>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</si>
  <si>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</si>
  <si>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</si>
  <si>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</si>
  <si>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</si>
  <si>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</si>
  <si>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</si>
  <si>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</si>
  <si>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</si>
  <si>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</si>
  <si>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</si>
  <si>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</si>
  <si>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</si>
  <si>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</si>
  <si>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</si>
  <si>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</si>
  <si>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</si>
  <si>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</si>
  <si>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</si>
  <si>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</si>
  <si>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</si>
  <si>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</si>
  <si>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</si>
  <si>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</si>
  <si>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</si>
  <si>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</si>
  <si>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</si>
  <si>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</si>
  <si>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</si>
  <si>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</si>
  <si>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</si>
  <si>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</si>
  <si>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</si>
  <si>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</si>
  <si>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</si>
  <si>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</si>
  <si>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</si>
  <si>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</si>
  <si>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</si>
  <si>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</si>
  <si>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</si>
  <si>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</si>
  <si>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</si>
  <si>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</si>
  <si>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</si>
  <si>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</si>
  <si>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</si>
  <si>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</si>
  <si>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</si>
  <si>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</si>
  <si>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</si>
  <si>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</si>
  <si>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</si>
  <si>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</si>
  <si>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</si>
  <si>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</si>
  <si>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</si>
  <si>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</si>
  <si>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</si>
  <si>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</si>
  <si>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</si>
  <si>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</si>
  <si>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</si>
  <si>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</si>
  <si>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</si>
  <si>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</si>
  <si>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</si>
  <si>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</si>
  <si>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</si>
  <si>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</si>
  <si>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</si>
  <si>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</si>
  <si>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</si>
  <si>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</si>
  <si>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</si>
  <si>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</si>
  <si>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</si>
  <si>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</si>
  <si>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</si>
  <si>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</si>
  <si>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</si>
  <si>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</si>
  <si>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</si>
  <si>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</si>
  <si>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</si>
  <si>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</si>
  <si>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</si>
  <si>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</si>
  <si>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</si>
  <si>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</si>
  <si>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</si>
  <si>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</si>
  <si>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</si>
  <si>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</si>
  <si>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</si>
  <si>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</si>
  <si>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</si>
  <si>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</si>
  <si>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</si>
  <si>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</si>
  <si>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</si>
  <si>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</si>
  <si>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</si>
  <si>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</si>
  <si>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</si>
  <si>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</si>
  <si>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</si>
  <si>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</si>
  <si>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</si>
  <si>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</si>
  <si>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</si>
  <si>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</si>
  <si>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</si>
  <si>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</si>
  <si>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</si>
  <si>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</si>
  <si>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</si>
  <si>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</si>
  <si>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</si>
  <si>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</si>
  <si>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</si>
  <si>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</si>
  <si>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</si>
  <si>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</si>
  <si>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</si>
  <si>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</si>
  <si>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</si>
  <si>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</si>
  <si>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</si>
  <si>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</si>
  <si>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</si>
  <si>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</si>
  <si>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</si>
  <si>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</si>
  <si>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</si>
  <si>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</si>
  <si>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</si>
  <si>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</si>
  <si>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</si>
  <si>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</si>
  <si>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</si>
  <si>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</si>
  <si>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</si>
  <si>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</si>
  <si>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</si>
  <si>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</si>
  <si>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</si>
  <si>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</si>
  <si>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</si>
  <si>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</si>
  <si>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</si>
  <si>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</si>
  <si>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</si>
  <si>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</si>
  <si>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</si>
  <si>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</si>
  <si>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</si>
  <si>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</si>
  <si>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</si>
  <si>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</si>
  <si>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</si>
  <si>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</si>
  <si>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</si>
  <si>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</si>
  <si>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</si>
  <si>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</si>
  <si>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</si>
  <si>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</si>
  <si>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</si>
  <si>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</si>
  <si>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</si>
  <si>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</si>
  <si>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</si>
  <si>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</si>
  <si>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</si>
  <si>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</si>
  <si>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</si>
  <si>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</si>
  <si>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</si>
  <si>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</si>
  <si>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</si>
  <si>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</si>
  <si>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</si>
  <si>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</si>
  <si>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</si>
  <si>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</si>
  <si>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</si>
  <si>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</si>
  <si>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</si>
  <si>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</si>
  <si>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</si>
  <si>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</si>
  <si>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</si>
  <si>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</si>
  <si>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</si>
  <si>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</si>
  <si>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</si>
  <si>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</si>
  <si>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</si>
  <si>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</si>
  <si>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</si>
  <si>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</si>
  <si>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</si>
  <si>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</si>
  <si>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</si>
  <si>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</si>
  <si>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</si>
  <si>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</si>
  <si>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</si>
  <si>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</si>
  <si>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</si>
  <si>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</si>
  <si>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</si>
  <si>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</si>
  <si>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</si>
  <si>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</si>
  <si>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</si>
  <si>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</si>
  <si>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</si>
  <si>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</si>
  <si>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</si>
  <si>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</si>
  <si>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</si>
  <si>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</si>
  <si>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</si>
  <si>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</si>
  <si>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</si>
  <si>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</si>
  <si>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</si>
  <si>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</si>
  <si>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</si>
  <si>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</si>
  <si>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</si>
  <si>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</si>
  <si>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</si>
  <si>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</si>
  <si>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</si>
  <si>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</si>
  <si>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</si>
  <si>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</si>
  <si>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</si>
  <si>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</si>
  <si>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</si>
  <si>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</si>
  <si>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</si>
  <si>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</si>
  <si>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</si>
  <si>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</si>
  <si>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</si>
  <si>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</si>
  <si>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</si>
  <si>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</si>
  <si>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</si>
  <si>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</si>
  <si>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</si>
  <si>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</si>
  <si>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</si>
  <si>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</si>
  <si>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</si>
  <si>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</si>
  <si>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</si>
  <si>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</si>
  <si>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</si>
  <si>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</si>
  <si>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</si>
  <si>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</si>
  <si>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</si>
  <si>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</si>
  <si>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</si>
  <si>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</si>
  <si>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</si>
  <si>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</si>
  <si>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</si>
  <si>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</si>
  <si>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</si>
  <si>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</si>
  <si>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</si>
  <si>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</si>
  <si>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</si>
  <si>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</si>
  <si>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</si>
  <si>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</si>
  <si>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</si>
  <si>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</si>
  <si>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</si>
  <si>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</si>
  <si>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</si>
  <si>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</si>
  <si>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</si>
  <si>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</si>
  <si>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</si>
  <si>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</si>
  <si>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</si>
  <si>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</si>
  <si>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</si>
  <si>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</si>
  <si>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</si>
  <si>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</si>
  <si>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</si>
  <si>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</si>
  <si>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</si>
  <si>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</si>
  <si>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</si>
  <si>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</si>
  <si>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</si>
  <si>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</si>
  <si>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</si>
  <si>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</si>
  <si>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</si>
  <si>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</si>
  <si>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</si>
  <si>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</si>
  <si>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</si>
  <si>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</si>
  <si>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</si>
  <si>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</si>
  <si>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</si>
  <si>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</si>
  <si>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</si>
  <si>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</si>
  <si>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</si>
  <si>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</si>
  <si>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</si>
  <si>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</si>
  <si>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</si>
  <si>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</si>
  <si>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</si>
  <si>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</si>
  <si>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</si>
  <si>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</si>
  <si>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</si>
  <si>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</si>
  <si>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</si>
  <si>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</si>
  <si>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</si>
  <si>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</si>
  <si>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</si>
  <si>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</si>
  <si>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</si>
  <si>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</si>
  <si>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</si>
  <si>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</si>
  <si>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</si>
  <si>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</si>
  <si>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</si>
  <si>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</si>
  <si>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</si>
  <si>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</si>
  <si>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</si>
  <si>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</si>
  <si>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</si>
  <si>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</si>
  <si>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</si>
  <si>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</si>
  <si>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</si>
  <si>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</si>
  <si>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</si>
  <si>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</si>
  <si>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</si>
  <si>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</si>
  <si>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</si>
  <si>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</si>
  <si>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</si>
  <si>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</si>
  <si>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</si>
  <si>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</si>
  <si>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</si>
  <si>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</si>
  <si>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</si>
  <si>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</si>
  <si>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</si>
  <si>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</si>
  <si>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</si>
  <si>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</si>
  <si>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</si>
  <si>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</si>
  <si>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</si>
  <si>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</si>
  <si>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</si>
  <si>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</si>
  <si>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</si>
  <si>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</si>
  <si>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</si>
  <si>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</si>
  <si>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</si>
  <si>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</si>
  <si>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</si>
  <si>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</si>
  <si>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</si>
  <si>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</si>
  <si>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</si>
  <si>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</si>
  <si>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</si>
  <si>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</si>
  <si>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</si>
  <si>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</si>
  <si>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</si>
  <si>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</si>
  <si>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</si>
  <si>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</si>
  <si>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</si>
  <si>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</si>
  <si>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</si>
  <si>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</si>
  <si>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</si>
  <si>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</si>
  <si>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</si>
  <si>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</si>
  <si>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</si>
  <si>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</si>
  <si>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</si>
  <si>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</si>
  <si>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</si>
  <si>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</si>
  <si>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</si>
  <si>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</si>
  <si>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</si>
  <si>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</si>
  <si>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</si>
  <si>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</si>
  <si>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</si>
  <si>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</si>
  <si>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</si>
  <si>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</si>
  <si>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</si>
  <si>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</si>
  <si>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</si>
  <si>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</si>
  <si>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</si>
  <si>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</si>
  <si>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</si>
  <si>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</si>
  <si>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</si>
  <si>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</si>
  <si>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</si>
  <si>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</si>
  <si>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</si>
  <si>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</si>
  <si>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</si>
  <si>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</si>
  <si>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</si>
  <si>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</si>
  <si>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</si>
  <si>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</si>
  <si>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</si>
  <si>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</si>
  <si>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</si>
  <si>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</si>
  <si>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</si>
  <si>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</si>
  <si>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</si>
  <si>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</si>
  <si>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</si>
  <si>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</si>
  <si>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</si>
  <si>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</si>
  <si>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</si>
  <si>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</si>
  <si>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</si>
  <si>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</si>
  <si>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</si>
  <si>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</si>
  <si>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</si>
  <si>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</si>
  <si>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</si>
  <si>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</si>
  <si>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</si>
  <si>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</si>
  <si>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</si>
  <si>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</si>
  <si>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</si>
  <si>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</si>
  <si>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</si>
  <si>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</si>
  <si>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</si>
  <si>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</si>
  <si>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</si>
  <si>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</si>
  <si>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</si>
  <si>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</si>
  <si>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</si>
  <si>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</si>
  <si>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</si>
  <si>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</si>
  <si>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</si>
  <si>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</si>
  <si>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</si>
  <si>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</si>
  <si>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</si>
  <si>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</si>
  <si>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</si>
  <si>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</si>
  <si>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</si>
  <si>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</si>
  <si>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</si>
  <si>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</si>
  <si>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</si>
  <si>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</si>
  <si>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</si>
  <si>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</si>
  <si>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</si>
  <si>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</si>
  <si>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</si>
  <si>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</si>
  <si>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</si>
  <si>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</si>
  <si>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</si>
  <si>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</si>
  <si>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</si>
  <si>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</si>
  <si>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</si>
  <si>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</si>
  <si>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</si>
  <si>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</si>
  <si>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</si>
  <si>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</si>
  <si>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</si>
  <si>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</si>
  <si>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</si>
  <si>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</si>
  <si>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</si>
  <si>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</si>
  <si>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</si>
  <si>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</si>
  <si>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</si>
  <si>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</si>
  <si>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</si>
  <si>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</si>
  <si>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</si>
  <si>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</si>
  <si>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</si>
  <si>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</si>
  <si>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</si>
  <si>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</si>
  <si>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</si>
  <si>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</si>
  <si>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</si>
  <si>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</si>
  <si>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</si>
  <si>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</si>
  <si>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</si>
  <si>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</si>
  <si>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</si>
  <si>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</si>
  <si>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</si>
  <si>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</si>
  <si>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</si>
  <si>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</si>
  <si>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</si>
  <si>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</si>
  <si>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</si>
  <si>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</si>
  <si>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</si>
  <si>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</si>
  <si>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</si>
  <si>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</si>
  <si>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</si>
  <si>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</si>
  <si>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</si>
  <si>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</si>
  <si>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</si>
  <si>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</si>
  <si>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</si>
  <si>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</si>
  <si>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</si>
  <si>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</si>
  <si>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</si>
  <si>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</si>
  <si>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</si>
  <si>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</si>
  <si>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</si>
  <si>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</si>
  <si>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</si>
  <si>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</si>
  <si>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</si>
  <si>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</si>
  <si>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</si>
  <si>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</si>
  <si>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</si>
  <si>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</si>
  <si>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</si>
  <si>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</si>
  <si>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</si>
  <si>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</si>
  <si>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</si>
  <si>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</si>
  <si>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</si>
  <si>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</si>
  <si>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</si>
  <si>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</si>
  <si>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</si>
  <si>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</si>
  <si>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</si>
  <si>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</si>
  <si>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</si>
  <si>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</si>
  <si>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</si>
  <si>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</si>
  <si>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</si>
  <si>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</si>
  <si>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</si>
  <si>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</si>
  <si>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</si>
  <si>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</si>
  <si>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</si>
  <si>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</si>
  <si>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</si>
  <si>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</si>
  <si>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</si>
  <si>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</si>
  <si>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</si>
  <si>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</si>
  <si>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</si>
  <si>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</si>
  <si>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</si>
  <si>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</si>
  <si>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</si>
  <si>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</si>
  <si>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</si>
  <si>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</si>
  <si>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</si>
  <si>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</si>
  <si>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</si>
  <si>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</si>
  <si>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</si>
  <si>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</si>
  <si>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</si>
  <si>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</si>
  <si>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</si>
  <si>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</si>
  <si>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</si>
  <si>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</si>
  <si>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</si>
  <si>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</si>
  <si>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</si>
  <si>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</si>
  <si>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</si>
  <si>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</si>
  <si>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</si>
  <si>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</si>
  <si>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</si>
  <si>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</si>
  <si>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</si>
  <si>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</si>
  <si>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</si>
  <si>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</si>
  <si>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</si>
  <si>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</si>
  <si>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</si>
  <si>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</si>
  <si>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</si>
  <si>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</si>
  <si>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</si>
  <si>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</si>
  <si>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</si>
  <si>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</si>
  <si>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</si>
  <si>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</si>
  <si>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</si>
  <si>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</si>
  <si>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</si>
  <si>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</si>
  <si>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</si>
  <si>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</si>
  <si>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</si>
  <si>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</si>
  <si>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</si>
  <si>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</si>
  <si>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</si>
  <si>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</si>
  <si>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</si>
  <si>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</si>
  <si>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</si>
  <si>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</si>
  <si>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</si>
  <si>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</si>
  <si>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</si>
  <si>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</si>
  <si>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</si>
  <si>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</si>
  <si>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</si>
  <si>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</si>
  <si>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</si>
  <si>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</si>
  <si>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</si>
  <si>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</si>
  <si>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</si>
  <si>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</si>
  <si>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</si>
  <si>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</si>
  <si>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</si>
  <si>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</si>
  <si>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</si>
  <si>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</si>
  <si>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</si>
  <si>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</si>
  <si>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</si>
  <si>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</si>
  <si>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</si>
  <si>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</si>
  <si>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</si>
  <si>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</si>
  <si>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</si>
  <si>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</si>
  <si>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</si>
  <si>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</si>
  <si>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</si>
  <si>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</si>
  <si>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</si>
  <si>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</si>
  <si>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</si>
  <si>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</si>
  <si>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</si>
  <si>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</si>
  <si>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</si>
  <si>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</si>
  <si>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</si>
  <si>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</si>
  <si>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</si>
  <si>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</si>
  <si>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</si>
  <si>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</si>
  <si>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</si>
  <si>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</si>
  <si>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</si>
  <si>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</si>
  <si>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</si>
  <si>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</si>
  <si>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</si>
  <si>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</si>
  <si>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</si>
  <si>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</si>
  <si>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</si>
  <si>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</si>
  <si>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</si>
  <si>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</si>
  <si>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</si>
  <si>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</si>
  <si>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</si>
  <si>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</si>
  <si>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</si>
  <si>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</si>
  <si>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</si>
  <si>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</si>
  <si>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</si>
  <si>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</si>
  <si>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</si>
  <si>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</si>
  <si>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</si>
  <si>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</si>
  <si>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</si>
  <si>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</si>
  <si>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</si>
  <si>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</si>
  <si>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</si>
  <si>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</si>
  <si>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</si>
  <si>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</si>
  <si>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</si>
  <si>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</si>
  <si>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</si>
  <si>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</si>
  <si>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</si>
  <si>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</si>
  <si>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</si>
  <si>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</si>
  <si>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</si>
  <si>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</si>
  <si>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</si>
  <si>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</si>
  <si>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</si>
  <si>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</si>
  <si>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</si>
  <si>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</si>
  <si>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</si>
  <si>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</si>
  <si>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</si>
  <si>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</si>
  <si>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</si>
  <si>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</si>
  <si>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</si>
  <si>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</si>
  <si>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</si>
  <si>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</si>
  <si>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</si>
  <si>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</si>
  <si>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</si>
  <si>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</si>
  <si>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</si>
  <si>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</si>
  <si>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</si>
  <si>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</si>
  <si>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</si>
  <si>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</si>
  <si>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</si>
  <si>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</si>
  <si>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</si>
  <si>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</si>
  <si>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</si>
  <si>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</si>
  <si>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</si>
  <si>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</si>
  <si>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</si>
  <si>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</si>
  <si>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</si>
  <si>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</si>
  <si>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</si>
  <si>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</si>
  <si>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</si>
  <si>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</si>
  <si>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</si>
  <si>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</si>
  <si>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</si>
  <si>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</si>
  <si>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</si>
  <si>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</si>
  <si>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</si>
  <si>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</si>
  <si>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</si>
  <si>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</si>
  <si>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</si>
  <si>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</si>
  <si>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</si>
  <si>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</si>
  <si>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</si>
  <si>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</si>
  <si>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</si>
  <si>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</si>
  <si>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</si>
  <si>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</si>
  <si>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</si>
  <si>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</si>
  <si>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</si>
  <si>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</si>
  <si>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</si>
  <si>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</si>
  <si>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</si>
  <si>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</si>
  <si>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</si>
  <si>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</si>
  <si>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</si>
  <si>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</si>
  <si>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</si>
  <si>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</si>
  <si>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</si>
  <si>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</si>
  <si>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</si>
  <si>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</si>
  <si>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</si>
  <si>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</si>
  <si>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</si>
  <si>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</si>
  <si>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</si>
  <si>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</si>
  <si>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</si>
  <si>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</si>
  <si>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</si>
  <si>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</si>
  <si>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</si>
  <si>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</si>
  <si>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</si>
  <si>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</si>
  <si>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</si>
  <si>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</si>
  <si>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</si>
  <si>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</si>
  <si>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</si>
  <si>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</si>
  <si>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</si>
  <si>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</si>
  <si>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</si>
  <si>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</si>
  <si>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</si>
  <si>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</si>
  <si>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</si>
  <si>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</si>
  <si>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</si>
  <si>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</si>
  <si>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</si>
  <si>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</si>
  <si>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</si>
  <si>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</si>
  <si>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</si>
  <si>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</si>
  <si>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</si>
  <si>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</si>
  <si>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</si>
  <si>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</si>
  <si>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</si>
  <si>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</si>
  <si>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</si>
  <si>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</si>
  <si>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</si>
  <si>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</si>
  <si>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</si>
  <si>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</si>
  <si>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</si>
  <si>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</si>
  <si>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</si>
  <si>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</si>
  <si>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</si>
  <si>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</si>
  <si>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</si>
  <si>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</si>
  <si>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</si>
  <si>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</si>
  <si>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</si>
  <si>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</si>
  <si>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</si>
  <si>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</si>
  <si>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</si>
  <si>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</si>
  <si>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</si>
  <si>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</si>
  <si>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</si>
  <si>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</si>
  <si>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</si>
  <si>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</si>
  <si>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</si>
  <si>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</si>
  <si>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</si>
  <si>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</si>
  <si>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</si>
  <si>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</si>
  <si>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</si>
  <si>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</si>
  <si>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</si>
  <si>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</si>
  <si>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</si>
  <si>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</si>
  <si>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</si>
  <si>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</si>
  <si>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</si>
  <si>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</si>
  <si>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</si>
  <si>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</si>
  <si>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</si>
  <si>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</si>
  <si>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</si>
  <si>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</si>
  <si>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</si>
  <si>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</si>
  <si>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</si>
  <si>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</si>
  <si>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</si>
  <si>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</si>
  <si>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</si>
  <si>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</si>
  <si>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</si>
  <si>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</si>
  <si>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</si>
  <si>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</si>
  <si>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</si>
  <si>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</si>
  <si>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</si>
  <si>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</si>
  <si>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</si>
  <si>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</si>
  <si>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</si>
  <si>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</si>
  <si>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</si>
  <si>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</si>
  <si>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</si>
  <si>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</si>
  <si>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</si>
  <si>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</si>
  <si>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</si>
  <si>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</si>
  <si>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</si>
  <si>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</si>
  <si>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</si>
  <si>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</si>
  <si>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</si>
  <si>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</si>
  <si>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</si>
  <si>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</si>
  <si>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</si>
  <si>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</si>
  <si>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</si>
  <si>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</si>
  <si>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</si>
  <si>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</si>
  <si>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</si>
  <si>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</si>
  <si>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</si>
  <si>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</si>
  <si>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</si>
  <si>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</si>
  <si>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</si>
  <si>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</si>
  <si>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</si>
  <si>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</si>
  <si>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</si>
  <si>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</si>
  <si>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</si>
  <si>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</si>
  <si>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</si>
  <si>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</si>
  <si>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</si>
  <si>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</si>
  <si>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</si>
  <si>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</si>
  <si>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</si>
  <si>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</si>
  <si>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</si>
  <si>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</si>
  <si>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</si>
  <si>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</si>
  <si>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</si>
  <si>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</si>
  <si>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</si>
  <si>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</si>
  <si>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</si>
  <si>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</si>
  <si>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</si>
  <si>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</si>
  <si>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</si>
  <si>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</si>
  <si>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</si>
  <si>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</si>
  <si>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</si>
  <si>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</si>
  <si>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</si>
  <si>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</si>
  <si>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</si>
  <si>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</si>
  <si>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</si>
  <si>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</si>
  <si>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</si>
  <si>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</si>
  <si>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</si>
  <si>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</si>
  <si>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</si>
  <si>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</si>
  <si>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</si>
  <si>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</si>
  <si>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</si>
  <si>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</si>
  <si>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</si>
  <si>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</si>
  <si>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</si>
  <si>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</si>
  <si>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</si>
  <si>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</si>
  <si>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</si>
  <si>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</si>
  <si>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</si>
  <si>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</si>
  <si>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</si>
  <si>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</si>
  <si>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</si>
  <si>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</si>
  <si>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</si>
  <si>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</si>
  <si>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</si>
  <si>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</si>
  <si>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</si>
  <si>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</si>
  <si>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</si>
  <si>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</si>
  <si>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</si>
  <si>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</si>
  <si>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</si>
  <si>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</si>
  <si>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</si>
  <si>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</si>
  <si>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</si>
  <si>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</si>
  <si>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</si>
  <si>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</si>
  <si>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</si>
  <si>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</si>
  <si>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</si>
  <si>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</si>
  <si>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</si>
  <si>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</si>
  <si>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</si>
  <si>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</si>
  <si>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</si>
  <si>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</si>
  <si>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</si>
  <si>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</si>
  <si>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</si>
  <si>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</si>
  <si>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</si>
  <si>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</si>
  <si>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</si>
  <si>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</si>
  <si>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</si>
  <si>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</si>
  <si>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</si>
  <si>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</si>
  <si>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</si>
  <si>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</si>
  <si>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</si>
  <si>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</si>
  <si>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</si>
  <si>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</si>
  <si>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</si>
  <si>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</si>
  <si>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</si>
  <si>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</si>
  <si>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</si>
  <si>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</si>
  <si>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</si>
  <si>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</si>
  <si>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</si>
  <si>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</si>
  <si>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</si>
  <si>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</si>
  <si>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</si>
  <si>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</si>
  <si>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</si>
  <si>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</si>
  <si>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</si>
  <si>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</si>
  <si>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</si>
  <si>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</si>
  <si>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</si>
  <si>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</si>
  <si>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</si>
  <si>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</si>
  <si>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</si>
  <si>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</si>
  <si>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</si>
  <si>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</si>
  <si>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</si>
  <si>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</si>
  <si>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</si>
  <si>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</si>
  <si>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</si>
  <si>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</si>
  <si>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</si>
  <si>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</si>
  <si>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</si>
  <si>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</si>
  <si>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</si>
  <si>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</si>
  <si>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</si>
  <si>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</si>
  <si>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</si>
  <si>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</si>
  <si>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</si>
  <si>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</si>
  <si>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</si>
  <si>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</si>
  <si>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</si>
  <si>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</si>
  <si>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</si>
  <si>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</si>
  <si>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</si>
  <si>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</si>
  <si>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</si>
  <si>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</si>
  <si>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</si>
  <si>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</si>
  <si>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</si>
  <si>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</si>
  <si>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</si>
  <si>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</si>
  <si>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</si>
  <si>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</si>
  <si>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</si>
  <si>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</si>
  <si>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</si>
  <si>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</si>
  <si>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</si>
  <si>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</si>
  <si>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</si>
  <si>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</si>
  <si>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</si>
  <si>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</si>
  <si>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</si>
  <si>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</si>
  <si>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</si>
  <si>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</si>
  <si>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</si>
  <si>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</si>
  <si>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</si>
  <si>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</si>
  <si>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</si>
  <si>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</si>
  <si>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</si>
  <si>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</si>
  <si>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</si>
  <si>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</si>
  <si>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</si>
  <si>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</si>
  <si>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</si>
  <si>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</si>
  <si>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</si>
  <si>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</si>
  <si>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</si>
  <si>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</si>
  <si>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</si>
  <si>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</si>
  <si>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</si>
  <si>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</si>
  <si>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</si>
  <si>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</si>
  <si>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</si>
  <si>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</si>
  <si>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</si>
  <si>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</si>
  <si>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</si>
  <si>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</si>
  <si>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</si>
  <si>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</si>
  <si>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</si>
  <si>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</si>
  <si>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</si>
  <si>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</si>
  <si>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</si>
  <si>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</si>
  <si>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</si>
  <si>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</si>
  <si>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</si>
  <si>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</si>
  <si>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</si>
  <si>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</si>
  <si>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</si>
  <si>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</si>
  <si>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</si>
  <si>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</si>
  <si>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</si>
  <si>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</si>
  <si>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</si>
  <si>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</si>
  <si>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</si>
  <si>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</si>
  <si>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</si>
  <si>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</si>
  <si>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</si>
  <si>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</si>
  <si>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</si>
  <si>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</si>
  <si>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</si>
  <si>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</si>
  <si>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</si>
  <si>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</si>
  <si>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</si>
  <si>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</si>
  <si>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</si>
  <si>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</si>
  <si>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</si>
  <si>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</si>
  <si>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</si>
  <si>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</si>
  <si>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</si>
  <si>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</si>
  <si>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</si>
  <si>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</si>
  <si>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</si>
  <si>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</si>
  <si>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</si>
  <si>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</si>
  <si>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</si>
  <si>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</si>
  <si>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</si>
  <si>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</si>
  <si>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</si>
  <si>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</si>
  <si>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</si>
  <si>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</si>
  <si>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</si>
  <si>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</si>
  <si>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</si>
  <si>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</si>
  <si>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</si>
  <si>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</si>
  <si>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</si>
  <si>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</si>
  <si>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</si>
  <si>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</si>
  <si>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</si>
  <si>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</si>
  <si>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</si>
  <si>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</si>
  <si>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</si>
  <si>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</si>
  <si>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</si>
  <si>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</si>
  <si>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</si>
  <si>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</si>
  <si>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</si>
  <si>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</si>
  <si>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</si>
  <si>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</si>
  <si>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</si>
  <si>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</si>
  <si>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</si>
  <si>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</si>
  <si>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</si>
  <si>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</si>
  <si>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</si>
  <si>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</si>
  <si>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</si>
  <si>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</si>
  <si>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</si>
  <si>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</si>
  <si>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</si>
  <si>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</si>
  <si>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</si>
  <si>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</si>
  <si>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</si>
  <si>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</si>
  <si>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</si>
  <si>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</si>
  <si>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</si>
  <si>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</si>
  <si>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</si>
  <si>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</si>
  <si>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</si>
  <si>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</si>
  <si>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</si>
  <si>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</si>
  <si>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</si>
  <si>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</si>
  <si>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</si>
  <si>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</si>
  <si>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</si>
  <si>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</si>
  <si>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</si>
  <si>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</si>
  <si>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</si>
  <si>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</si>
  <si>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</si>
  <si>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</si>
  <si>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</si>
  <si>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</si>
  <si>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</si>
  <si>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</si>
  <si>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</si>
  <si>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</si>
  <si>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</si>
  <si>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</si>
  <si>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</si>
  <si>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</si>
  <si>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</si>
  <si>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</si>
  <si>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</si>
  <si>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</si>
  <si>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</si>
  <si>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</si>
  <si>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</si>
  <si>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</si>
  <si>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</si>
  <si>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</si>
  <si>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</si>
  <si>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</si>
  <si>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</si>
  <si>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</si>
  <si>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</si>
  <si>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</si>
  <si>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</si>
  <si>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</si>
  <si>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</si>
  <si>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</si>
  <si>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</si>
  <si>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</si>
  <si>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</si>
  <si>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</si>
  <si>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</si>
  <si>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</si>
  <si>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</si>
  <si>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</si>
  <si>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</si>
  <si>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</si>
  <si>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</si>
  <si>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</si>
  <si>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</si>
  <si>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</si>
  <si>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</si>
  <si>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</si>
  <si>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</si>
  <si>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</si>
  <si>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</si>
  <si>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</si>
  <si>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</si>
  <si>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</si>
  <si>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</si>
  <si>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</si>
  <si>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</si>
  <si>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</si>
  <si>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</si>
  <si>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</si>
  <si>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</si>
  <si>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</si>
  <si>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</si>
  <si>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</si>
  <si>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</si>
  <si>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</si>
  <si>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</si>
  <si>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</si>
  <si>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</si>
  <si>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</si>
  <si>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</si>
  <si>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</si>
  <si>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</si>
  <si>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</si>
  <si>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</si>
  <si>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</si>
  <si>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</si>
  <si>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</si>
  <si>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</si>
  <si>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</si>
  <si>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</si>
  <si>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</si>
  <si>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</si>
  <si>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</si>
  <si>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</si>
  <si>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</si>
  <si>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</si>
  <si>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</si>
  <si>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</si>
  <si>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</si>
  <si>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</si>
  <si>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</si>
  <si>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</si>
  <si>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</si>
  <si>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</si>
  <si>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</si>
  <si>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</si>
  <si>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</si>
  <si>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</si>
  <si>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</si>
  <si>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</si>
  <si>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</si>
  <si>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</si>
  <si>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</si>
  <si>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</si>
  <si>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</si>
  <si>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</si>
  <si>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</si>
  <si>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</si>
  <si>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</si>
  <si>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</si>
  <si>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</si>
  <si>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</si>
  <si>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</si>
  <si>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</si>
  <si>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</si>
  <si>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</si>
  <si>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</si>
  <si>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</si>
  <si>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</si>
  <si>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</si>
  <si>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</si>
  <si>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</si>
  <si>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</si>
  <si>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</si>
  <si>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</si>
  <si>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</si>
  <si>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</si>
  <si>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</si>
  <si>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</si>
  <si>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</si>
  <si>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</si>
  <si>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</si>
  <si>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</si>
  <si>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</si>
  <si>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</si>
  <si>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</si>
  <si>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</si>
  <si>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</si>
  <si>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</si>
  <si>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</si>
  <si>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</si>
  <si>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</si>
  <si>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</si>
  <si>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</si>
  <si>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</si>
  <si>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</si>
  <si>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</si>
  <si>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</si>
  <si>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</si>
  <si>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</si>
  <si>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</si>
  <si>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</si>
  <si>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</si>
  <si>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</si>
  <si>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</si>
  <si>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</si>
  <si>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</si>
  <si>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</si>
  <si>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</si>
  <si>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</si>
  <si>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</si>
  <si>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</si>
  <si>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</si>
  <si>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</si>
  <si>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</si>
  <si>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</si>
  <si>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</si>
  <si>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</si>
  <si>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</si>
  <si>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</si>
  <si>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</si>
  <si>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</si>
  <si>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</si>
  <si>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</si>
  <si>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</si>
  <si>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</si>
  <si>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</si>
  <si>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</si>
  <si>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</si>
  <si>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</si>
  <si>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</si>
  <si>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</si>
  <si>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</si>
  <si>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</si>
  <si>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</si>
  <si>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</si>
  <si>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</si>
  <si>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</si>
  <si>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</si>
  <si>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</si>
  <si>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</si>
  <si>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</si>
  <si>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</si>
  <si>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</si>
  <si>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</si>
  <si>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</si>
  <si>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</si>
  <si>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</si>
  <si>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</si>
  <si>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</si>
  <si>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</si>
  <si>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</si>
  <si>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</si>
  <si>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</si>
  <si>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</si>
  <si>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</si>
  <si>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</si>
  <si>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</si>
  <si>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</si>
  <si>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</si>
  <si>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</si>
  <si>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</si>
  <si>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</si>
  <si>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</si>
  <si>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</si>
  <si>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</si>
  <si>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</si>
  <si>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</si>
  <si>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</si>
  <si>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</si>
  <si>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</si>
  <si>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</si>
  <si>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</si>
  <si>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</si>
  <si>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</si>
  <si>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</si>
  <si>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</si>
  <si>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</si>
  <si>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</si>
  <si>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</si>
  <si>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</si>
  <si>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</si>
  <si>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</si>
  <si>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</si>
  <si>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</si>
  <si>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</si>
  <si>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</si>
  <si>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</si>
  <si>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</si>
  <si>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</si>
  <si>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</si>
  <si>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</si>
  <si>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</si>
  <si>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</si>
  <si>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</si>
  <si>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</si>
  <si>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</si>
  <si>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</si>
  <si>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</si>
  <si>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</si>
  <si>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</si>
  <si>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</si>
  <si>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</si>
  <si>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</si>
  <si>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</si>
  <si>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</si>
  <si>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</si>
  <si>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</si>
  <si>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</si>
  <si>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</si>
  <si>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</si>
  <si>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</si>
  <si>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</si>
  <si>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</si>
  <si>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</si>
  <si>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</si>
  <si>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</si>
  <si>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</si>
  <si>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</si>
  <si>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</si>
  <si>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</si>
  <si>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</si>
  <si>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</si>
  <si>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</si>
  <si>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</si>
  <si>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</si>
  <si>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</si>
  <si>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</si>
  <si>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</si>
  <si>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</si>
  <si>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</si>
  <si>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</si>
  <si>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</si>
  <si>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</si>
  <si>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</si>
  <si>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</si>
  <si>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</si>
  <si>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</si>
  <si>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</si>
  <si>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</si>
  <si>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</si>
  <si>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</si>
  <si>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</si>
  <si>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</si>
  <si>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</si>
  <si>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</si>
  <si>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</si>
  <si>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</si>
  <si>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</si>
  <si>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</si>
  <si>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</si>
  <si>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</si>
  <si>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</si>
  <si>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</si>
  <si>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</si>
  <si>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</si>
  <si>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</si>
  <si>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</si>
  <si>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</si>
  <si>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</si>
  <si>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</si>
  <si>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</si>
  <si>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</si>
  <si>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</si>
  <si>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</si>
  <si>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</si>
  <si>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</si>
  <si>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</si>
  <si>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</si>
  <si>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</si>
  <si>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</si>
  <si>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</si>
  <si>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</si>
  <si>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</si>
  <si>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</si>
  <si>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</si>
  <si>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</si>
  <si>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</si>
  <si>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</si>
  <si>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</si>
  <si>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</si>
  <si>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</si>
  <si>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</si>
  <si>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</si>
  <si>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</si>
  <si>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</si>
  <si>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</si>
  <si>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</si>
  <si>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</si>
  <si>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</si>
  <si>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</si>
  <si>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</si>
  <si>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</si>
  <si>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</si>
  <si>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</si>
  <si>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</si>
  <si>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</si>
  <si>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</si>
  <si>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</si>
  <si>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</si>
  <si>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</si>
  <si>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</si>
  <si>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</si>
  <si>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</si>
  <si>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</si>
  <si>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</si>
  <si>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</si>
  <si>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</si>
  <si>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</si>
  <si>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</si>
  <si>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</si>
  <si>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</si>
  <si>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</si>
  <si>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</si>
  <si>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</si>
  <si>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</si>
  <si>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</si>
  <si>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</si>
  <si>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</si>
  <si>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</si>
  <si>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</si>
  <si>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</si>
  <si>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</si>
  <si>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</si>
  <si>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</si>
  <si>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</si>
  <si>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</si>
  <si>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</si>
  <si>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</si>
  <si>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</si>
  <si>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</si>
  <si>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</si>
  <si>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</si>
  <si>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</si>
  <si>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</si>
  <si>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</si>
  <si>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</si>
  <si>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</si>
  <si>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</si>
  <si>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</si>
  <si>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</si>
  <si>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</si>
  <si>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</si>
  <si>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</si>
  <si>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</si>
  <si>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</si>
  <si>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</si>
  <si>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</si>
  <si>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</si>
  <si>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</si>
  <si>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</si>
  <si>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</si>
  <si>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</si>
  <si>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</si>
  <si>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</si>
  <si>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</si>
  <si>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</si>
  <si>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</si>
  <si>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</si>
  <si>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</si>
  <si>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</si>
  <si>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</si>
  <si>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</si>
  <si>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</si>
  <si>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</si>
  <si>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</si>
  <si>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</si>
  <si>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</si>
  <si>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</si>
  <si>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</si>
  <si>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</si>
  <si>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</si>
  <si>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</si>
  <si>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</si>
  <si>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</si>
  <si>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</si>
  <si>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</si>
  <si>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</si>
  <si>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</si>
  <si>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</si>
  <si>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</si>
  <si>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</si>
  <si>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</si>
  <si>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</si>
  <si>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</si>
  <si>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</si>
  <si>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</si>
  <si>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</si>
  <si>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</si>
  <si>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</si>
  <si>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</si>
  <si>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</si>
  <si>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</si>
  <si>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</si>
  <si>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</si>
  <si>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</si>
  <si>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</si>
  <si>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</si>
  <si>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</si>
  <si>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</si>
  <si>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</si>
  <si>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</si>
  <si>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</si>
  <si>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</si>
  <si>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</si>
  <si>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</si>
  <si>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</si>
  <si>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</si>
  <si>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</si>
  <si>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</si>
  <si>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</si>
  <si>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</si>
  <si>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</si>
  <si>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</si>
  <si>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</si>
  <si>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</si>
  <si>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</si>
  <si>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</si>
  <si>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</si>
  <si>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</si>
  <si>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</si>
  <si>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</si>
  <si>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</si>
  <si>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</si>
  <si>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</si>
  <si>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</si>
  <si>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</si>
  <si>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</si>
  <si>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</si>
  <si>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</si>
  <si>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</si>
  <si>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</si>
  <si>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</si>
  <si>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</si>
  <si>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</si>
  <si>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</si>
  <si>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</si>
  <si>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</si>
  <si>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</si>
  <si>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</si>
  <si>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</si>
  <si>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</si>
  <si>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</si>
  <si>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</si>
  <si>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</si>
  <si>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</si>
  <si>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</si>
  <si>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</si>
  <si>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</si>
  <si>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</si>
  <si>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</si>
  <si>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</si>
  <si>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</si>
  <si>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</si>
  <si>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</si>
  <si>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</si>
  <si>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</si>
  <si>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</si>
  <si>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</si>
  <si>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</si>
  <si>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</si>
  <si>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</si>
  <si>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</si>
  <si>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</si>
  <si>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</si>
  <si>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</si>
  <si>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</si>
  <si>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</si>
  <si>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</si>
  <si>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</si>
  <si>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</si>
  <si>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</si>
  <si>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</si>
  <si>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</si>
  <si>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</si>
  <si>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</si>
  <si>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</si>
  <si>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</si>
  <si>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</si>
  <si>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</si>
  <si>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</si>
  <si>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</si>
  <si>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</si>
  <si>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</si>
  <si>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</si>
  <si>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</si>
  <si>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</si>
  <si>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</si>
  <si>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</si>
  <si>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</si>
  <si>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</si>
  <si>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</si>
  <si>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</si>
  <si>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</si>
  <si>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</si>
  <si>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</si>
  <si>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</si>
  <si>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</si>
  <si>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</si>
  <si>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</si>
  <si>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</si>
  <si>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</si>
  <si>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</si>
  <si>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</si>
  <si>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</si>
  <si>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</si>
  <si>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</si>
  <si>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</si>
  <si>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</si>
  <si>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</si>
  <si>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</si>
  <si>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</si>
  <si>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</si>
  <si>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</si>
  <si>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</si>
  <si>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</si>
  <si>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</si>
  <si>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</si>
  <si>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</si>
  <si>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</si>
  <si>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</si>
  <si>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</si>
  <si>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</si>
  <si>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</si>
  <si>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</si>
  <si>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</si>
  <si>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</si>
  <si>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</si>
  <si>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</si>
  <si>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</si>
  <si>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</si>
  <si>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</si>
  <si>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</si>
  <si>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</si>
  <si>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</si>
  <si>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</si>
  <si>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</si>
  <si>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</si>
  <si>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</si>
  <si>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</si>
  <si>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</si>
  <si>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</si>
  <si>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</si>
  <si>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</si>
  <si>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</si>
  <si>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</si>
  <si>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</si>
  <si>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</si>
  <si>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</si>
  <si>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</si>
  <si>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</si>
  <si>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</si>
  <si>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</si>
  <si>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</si>
  <si>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</si>
  <si>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</si>
  <si>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</si>
  <si>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</si>
  <si>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</si>
  <si>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</si>
  <si>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</si>
  <si>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</si>
  <si>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</si>
  <si>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</si>
  <si>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</si>
  <si>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</si>
  <si>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</si>
  <si>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</si>
  <si>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</si>
  <si>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</si>
  <si>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</si>
  <si>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</si>
  <si>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</si>
  <si>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</si>
  <si>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</si>
  <si>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</si>
  <si>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</si>
  <si>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</si>
  <si>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</si>
  <si>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</si>
  <si>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</si>
  <si>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</si>
  <si>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</si>
  <si>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</si>
  <si>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</si>
  <si>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</si>
  <si>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</si>
  <si>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</si>
  <si>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</si>
  <si>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</si>
  <si>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</si>
  <si>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</si>
  <si>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</si>
  <si>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</si>
  <si>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</si>
  <si>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</si>
  <si>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</si>
  <si>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</si>
  <si>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</si>
  <si>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</si>
  <si>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</si>
  <si>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</si>
  <si>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</si>
  <si>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</si>
  <si>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</si>
  <si>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</si>
  <si>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</si>
  <si>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</si>
  <si>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</si>
  <si>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</si>
  <si>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</si>
  <si>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</si>
  <si>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</si>
  <si>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</si>
  <si>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</si>
  <si>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</si>
  <si>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</si>
  <si>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</si>
  <si>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</si>
  <si>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</si>
  <si>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</si>
  <si>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</si>
  <si>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</si>
  <si>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</si>
  <si>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</si>
  <si>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</si>
  <si>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</si>
  <si>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</si>
  <si>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</si>
  <si>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</si>
  <si>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</si>
  <si>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</si>
  <si>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</si>
  <si>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</si>
  <si>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</si>
  <si>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</si>
  <si>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</si>
  <si>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</si>
  <si>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</si>
  <si>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</si>
  <si>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</si>
  <si>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</si>
  <si>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</si>
  <si>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</si>
  <si>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</si>
  <si>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</si>
  <si>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</si>
  <si>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</si>
  <si>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</si>
  <si>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</si>
  <si>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</si>
  <si>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</si>
  <si>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</si>
  <si>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</si>
  <si>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</si>
  <si>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</si>
  <si>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</si>
  <si>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</si>
  <si>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</si>
  <si>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</si>
  <si>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</si>
  <si>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</si>
  <si>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</si>
  <si>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</si>
  <si>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</si>
  <si>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</si>
  <si>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</si>
  <si>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</si>
  <si>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</si>
  <si>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</si>
  <si>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</si>
  <si>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</si>
  <si>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</si>
  <si>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</si>
  <si>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</si>
  <si>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</si>
  <si>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</si>
  <si>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</si>
  <si>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</si>
  <si>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</si>
  <si>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</si>
  <si>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</si>
  <si>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</si>
  <si>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</si>
  <si>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</si>
  <si>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</si>
  <si>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</si>
  <si>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</si>
  <si>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</si>
  <si>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</si>
  <si>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</si>
  <si>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</si>
  <si>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</si>
  <si>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</si>
  <si>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</si>
  <si>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</si>
  <si>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</si>
  <si>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</si>
  <si>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</si>
  <si>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</si>
  <si>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</si>
  <si>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</si>
  <si>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</si>
  <si>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</si>
  <si>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</si>
  <si>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</si>
  <si>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</si>
  <si>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</si>
  <si>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</si>
  <si>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</si>
  <si>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</si>
  <si>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</si>
  <si>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</si>
  <si>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</si>
  <si>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</si>
  <si>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</si>
  <si>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</si>
  <si>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</si>
  <si>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</si>
  <si>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</si>
  <si>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</si>
  <si>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</si>
  <si>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</si>
  <si>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</si>
  <si>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</si>
  <si>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</si>
  <si>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</si>
  <si>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</si>
  <si>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</si>
  <si>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</si>
  <si>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</si>
  <si>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</si>
  <si>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</si>
  <si>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</si>
  <si>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</si>
  <si>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</si>
  <si>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</si>
  <si>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</si>
  <si>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</si>
  <si>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</si>
  <si>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</si>
  <si>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</si>
  <si>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</si>
  <si>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</si>
  <si>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</si>
  <si>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</si>
  <si>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</si>
  <si>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</si>
  <si>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</si>
  <si>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</si>
  <si>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</si>
  <si>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</si>
  <si>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</si>
  <si>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</si>
  <si>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</si>
  <si>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</si>
  <si>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</si>
  <si>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</si>
  <si>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</si>
  <si>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</si>
  <si>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</si>
  <si>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</si>
  <si>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</si>
  <si>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</si>
  <si>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</si>
  <si>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</si>
  <si>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</si>
  <si>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</si>
  <si>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</si>
  <si>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</si>
  <si>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</si>
  <si>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</si>
  <si>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</si>
  <si>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</si>
  <si>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</si>
  <si>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</si>
  <si>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</si>
  <si>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</si>
  <si>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</si>
  <si>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</si>
  <si>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</si>
  <si>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</si>
  <si>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</si>
  <si>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</si>
  <si>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</si>
  <si>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</si>
  <si>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</si>
  <si>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</si>
  <si>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</si>
  <si>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</si>
  <si>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</si>
  <si>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</si>
  <si>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</si>
  <si>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</si>
  <si>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</si>
  <si>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</si>
  <si>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</si>
  <si>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</si>
  <si>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</si>
  <si>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</si>
  <si>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</si>
  <si>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</si>
  <si>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</si>
  <si>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</si>
  <si>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</si>
  <si>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</si>
  <si>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</si>
  <si>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</si>
  <si>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</si>
  <si>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</si>
  <si>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</si>
  <si>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</si>
  <si>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</si>
  <si>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</si>
  <si>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</si>
  <si>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</si>
  <si>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</si>
  <si>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</si>
  <si>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</si>
  <si>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</si>
  <si>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</si>
  <si>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</si>
  <si>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</si>
  <si>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</si>
  <si>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</si>
  <si>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</si>
  <si>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</si>
  <si>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</si>
  <si>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</si>
  <si>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</si>
  <si>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</si>
  <si>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</si>
  <si>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</si>
  <si>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</si>
  <si>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</si>
  <si>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</si>
  <si>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</si>
  <si>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</si>
  <si>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</si>
  <si>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</si>
  <si>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</si>
  <si>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</si>
  <si>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</si>
  <si>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</si>
  <si>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</si>
  <si>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</si>
  <si>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</si>
  <si>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</si>
  <si>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</si>
  <si>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</si>
  <si>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</si>
  <si>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</si>
  <si>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</si>
  <si>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</si>
  <si>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</si>
  <si>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</si>
  <si>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</si>
  <si>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</si>
  <si>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</si>
  <si>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</si>
  <si>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</si>
  <si>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</si>
  <si>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</si>
  <si>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</si>
  <si>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</si>
  <si>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</si>
  <si>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</si>
  <si>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</si>
  <si>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</si>
  <si>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</si>
  <si>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</si>
  <si>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</si>
  <si>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</si>
  <si>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</si>
  <si>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</si>
  <si>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</si>
  <si>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</si>
  <si>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</si>
  <si>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</si>
  <si>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</si>
  <si>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</si>
  <si>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</si>
  <si>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</si>
  <si>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</si>
  <si>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</si>
  <si>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</si>
  <si>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</si>
  <si>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</si>
  <si>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</si>
  <si>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</si>
  <si>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</si>
  <si>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</si>
  <si>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</si>
  <si>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</si>
  <si>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</si>
  <si>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</si>
  <si>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</si>
  <si>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</si>
  <si>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</si>
  <si>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</si>
  <si>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</si>
  <si>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</si>
  <si>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</si>
  <si>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</si>
  <si>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</si>
  <si>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</si>
  <si>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</si>
  <si>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</si>
  <si>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</si>
  <si>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</si>
  <si>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</si>
  <si>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</si>
  <si>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</si>
  <si>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</si>
  <si>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</si>
  <si>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</si>
  <si>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</si>
  <si>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</si>
  <si>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</si>
  <si>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</si>
  <si>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</si>
  <si>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</si>
  <si>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</si>
  <si>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</si>
  <si>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</si>
  <si>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</si>
  <si>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</si>
  <si>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</si>
  <si>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</si>
  <si>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</si>
  <si>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</si>
  <si>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</si>
  <si>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</si>
  <si>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</si>
  <si>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</si>
  <si>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</si>
  <si>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</si>
  <si>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</si>
  <si>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</si>
  <si>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</si>
  <si>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</si>
  <si>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</si>
  <si>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</si>
  <si>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</si>
  <si>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</si>
  <si>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</si>
  <si>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</si>
  <si>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</si>
  <si>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</si>
  <si>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</si>
  <si>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</si>
  <si>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</si>
  <si>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</si>
  <si>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</si>
  <si>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</si>
  <si>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</si>
  <si>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</si>
  <si>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</si>
  <si>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</si>
  <si>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</si>
  <si>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</si>
  <si>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</si>
  <si>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</si>
  <si>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</si>
  <si>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</si>
  <si>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</si>
  <si>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</si>
  <si>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</si>
  <si>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</si>
  <si>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</si>
  <si>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</si>
  <si>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</si>
  <si>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</si>
  <si>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</si>
  <si>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</si>
  <si>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</si>
  <si>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</si>
  <si>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</si>
  <si>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</si>
  <si>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</si>
  <si>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</si>
  <si>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</si>
  <si>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</si>
  <si>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</si>
  <si>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</si>
  <si>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</si>
  <si>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</si>
  <si>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</si>
  <si>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</si>
  <si>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</si>
  <si>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</si>
  <si>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</si>
  <si>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</si>
  <si>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</si>
  <si>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</si>
  <si>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</si>
  <si>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</si>
  <si>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</si>
  <si>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</si>
  <si>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</si>
  <si>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</si>
  <si>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</si>
  <si>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</si>
  <si>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</si>
  <si>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</si>
  <si>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</si>
  <si>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</si>
  <si>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</si>
  <si>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</si>
  <si>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</si>
  <si>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</si>
  <si>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</si>
  <si>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</si>
  <si>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</si>
  <si>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</si>
  <si>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</si>
  <si>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</si>
  <si>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</si>
  <si>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</si>
  <si>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</si>
  <si>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</si>
  <si>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</si>
  <si>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</si>
  <si>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</si>
  <si>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</si>
  <si>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</si>
  <si>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</si>
  <si>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</si>
  <si>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</si>
  <si>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</si>
  <si>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</si>
  <si>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</si>
  <si>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</si>
  <si>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</si>
  <si>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</si>
  <si>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</si>
  <si>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</si>
  <si>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</si>
  <si>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</si>
  <si>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</si>
  <si>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</si>
  <si>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</si>
  <si>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</si>
  <si>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</si>
  <si>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</si>
  <si>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</si>
  <si>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</si>
  <si>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</si>
  <si>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</si>
  <si>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</si>
  <si>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</si>
  <si>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</si>
  <si>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</si>
  <si>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</si>
  <si>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</si>
  <si>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</si>
  <si>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</si>
  <si>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</si>
  <si>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</si>
  <si>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</si>
  <si>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</si>
  <si>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</si>
  <si>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</si>
  <si>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</si>
  <si>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</si>
  <si>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</si>
  <si>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</si>
  <si>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</si>
  <si>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</si>
  <si>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</si>
  <si>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</si>
  <si>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</si>
  <si>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</si>
  <si>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</si>
  <si>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</si>
  <si>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</si>
  <si>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</si>
  <si>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</si>
  <si>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</si>
  <si>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</si>
  <si>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</si>
  <si>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</si>
  <si>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</si>
  <si>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</si>
  <si>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</si>
  <si>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</si>
  <si>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</si>
  <si>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</si>
  <si>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</si>
  <si>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</si>
  <si>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</si>
  <si>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</si>
  <si>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</si>
  <si>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</si>
  <si>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</si>
  <si>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</si>
  <si>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</si>
  <si>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</si>
  <si>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</si>
  <si>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</si>
  <si>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</si>
  <si>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</si>
  <si>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</si>
  <si>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</si>
  <si>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</si>
  <si>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</si>
  <si>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</si>
  <si>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</si>
  <si>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</si>
  <si>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</si>
  <si>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</si>
  <si>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</si>
  <si>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</si>
  <si>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</si>
  <si>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</si>
  <si>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</si>
  <si>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</si>
  <si>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</si>
  <si>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</si>
  <si>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</si>
  <si>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</si>
  <si>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</si>
  <si>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</si>
  <si>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</si>
  <si>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</si>
  <si>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</si>
  <si>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</si>
  <si>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</si>
  <si>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</si>
  <si>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</si>
  <si>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</si>
  <si>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</si>
  <si>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</si>
  <si>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</si>
  <si>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</si>
  <si>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</si>
  <si>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</si>
  <si>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</si>
  <si>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</si>
  <si>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</si>
  <si>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</si>
  <si>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</si>
  <si>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</si>
  <si>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</si>
  <si>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</si>
  <si>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</si>
  <si>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</si>
  <si>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</si>
  <si>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</si>
  <si>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</si>
  <si>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</si>
  <si>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</si>
  <si>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</si>
  <si>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</si>
  <si>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</si>
  <si>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</si>
  <si>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</si>
  <si>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</si>
  <si>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</si>
  <si>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</si>
  <si>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</si>
  <si>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</si>
  <si>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</si>
  <si>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</si>
  <si>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</si>
  <si>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</si>
  <si>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</si>
  <si>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</si>
  <si>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</si>
  <si>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</si>
  <si>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</si>
  <si>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</si>
  <si>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</si>
  <si>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</si>
  <si>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</si>
  <si>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</si>
  <si>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</si>
  <si>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</si>
  <si>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</si>
  <si>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</si>
  <si>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</si>
  <si>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</si>
  <si>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</si>
  <si>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</si>
  <si>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</si>
  <si>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</si>
  <si>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</si>
  <si>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</si>
  <si>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</si>
  <si>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</si>
  <si>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</si>
  <si>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</si>
  <si>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</si>
  <si>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</si>
  <si>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</si>
  <si>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</si>
  <si>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</si>
  <si>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</si>
  <si>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</si>
  <si>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</si>
  <si>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</si>
  <si>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</si>
  <si>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</si>
  <si>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</si>
  <si>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</si>
  <si>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</si>
  <si>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</si>
  <si>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</si>
  <si>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</si>
  <si>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</si>
  <si>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</si>
  <si>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</si>
  <si>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</si>
  <si>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</si>
  <si>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</si>
  <si>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</si>
  <si>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</si>
  <si>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</si>
  <si>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</si>
  <si>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</si>
  <si>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</si>
  <si>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</si>
  <si>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</si>
  <si>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</si>
  <si>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</si>
  <si>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</si>
  <si>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</si>
  <si>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</si>
  <si>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</si>
  <si>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</si>
  <si>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</si>
  <si>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</si>
  <si>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</si>
  <si>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</si>
  <si>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</si>
  <si>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</si>
  <si>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</si>
  <si>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</si>
  <si>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</si>
  <si>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</si>
  <si>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</si>
  <si>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</si>
  <si>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</si>
  <si>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</si>
  <si>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</si>
  <si>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</si>
  <si>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</si>
  <si>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</si>
  <si>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</si>
  <si>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</si>
  <si>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</si>
  <si>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</si>
  <si>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</si>
  <si>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</si>
  <si>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</si>
  <si>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</si>
  <si>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</si>
  <si>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</si>
  <si>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</si>
  <si>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</si>
  <si>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</si>
  <si>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</si>
  <si>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</si>
  <si>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</si>
  <si>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</si>
  <si>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</si>
  <si>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</si>
  <si>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</si>
  <si>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</si>
  <si>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</si>
  <si>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</si>
  <si>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</si>
  <si>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</si>
  <si>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</si>
  <si>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</si>
  <si>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</si>
  <si>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</si>
  <si>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</si>
  <si>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</si>
  <si>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</si>
  <si>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</si>
  <si>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</si>
  <si>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</si>
  <si>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</si>
  <si>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</si>
  <si>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</si>
  <si>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</si>
  <si>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</si>
  <si>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</si>
  <si>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</si>
  <si>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</si>
  <si>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</si>
  <si>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</si>
  <si>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</si>
  <si>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</si>
  <si>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</si>
  <si>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</si>
  <si>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</si>
  <si>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</si>
  <si>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</si>
  <si>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</si>
  <si>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</si>
  <si>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</si>
  <si>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</si>
  <si>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</si>
  <si>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</si>
  <si>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</si>
  <si>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</si>
  <si>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</si>
  <si>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</si>
  <si>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</si>
  <si>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</si>
  <si>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</si>
  <si>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</si>
  <si>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</si>
  <si>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</si>
  <si>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</si>
  <si>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</si>
  <si>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</si>
  <si>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</si>
  <si>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</si>
  <si>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</si>
  <si>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</si>
  <si>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</si>
  <si>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</si>
  <si>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</si>
  <si>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</si>
  <si>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</si>
  <si>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</si>
  <si>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</si>
  <si>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</si>
  <si>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</si>
  <si>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</si>
  <si>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</si>
  <si>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</si>
  <si>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</si>
  <si>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</si>
  <si>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</si>
  <si>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</si>
  <si>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</si>
  <si>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</si>
  <si>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</si>
  <si>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</si>
  <si>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</si>
  <si>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</si>
  <si>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</si>
  <si>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</si>
  <si>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</si>
  <si>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</si>
  <si>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</si>
  <si>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</si>
  <si>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</si>
  <si>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</si>
  <si>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</si>
  <si>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</si>
  <si>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</si>
  <si>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</si>
  <si>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</si>
  <si>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</si>
  <si>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</si>
  <si>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</si>
  <si>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</si>
  <si>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</si>
  <si>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</si>
  <si>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</si>
  <si>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</si>
  <si>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</si>
  <si>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</si>
  <si>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</si>
  <si>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</si>
  <si>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</si>
  <si>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</si>
  <si>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</si>
  <si>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</si>
  <si>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</si>
  <si>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</si>
  <si>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</si>
  <si>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</si>
  <si>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</si>
  <si>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</si>
  <si>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</si>
  <si>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</si>
  <si>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</si>
  <si>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</si>
  <si>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</si>
  <si>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</si>
  <si>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</si>
  <si>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</si>
  <si>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</si>
  <si>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</si>
  <si>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</si>
  <si>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</si>
  <si>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</si>
  <si>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</si>
  <si>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</si>
  <si>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</si>
  <si>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</si>
  <si>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</si>
  <si>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</si>
  <si>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</si>
  <si>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</si>
  <si>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</si>
  <si>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</si>
  <si>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</si>
  <si>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</si>
  <si>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</si>
  <si>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</si>
  <si>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</si>
  <si>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</si>
  <si>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</si>
  <si>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</si>
  <si>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</si>
  <si>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</si>
  <si>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</si>
  <si>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</si>
  <si>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</si>
  <si>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</si>
  <si>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</si>
  <si>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</si>
  <si>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</si>
  <si>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</si>
  <si>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</si>
  <si>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</si>
  <si>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</si>
  <si>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</si>
  <si>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</si>
  <si>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</si>
  <si>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</si>
  <si>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</si>
  <si>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</si>
  <si>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</si>
  <si>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</si>
  <si>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</si>
  <si>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</si>
  <si>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</si>
  <si>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</si>
  <si>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</si>
  <si>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</si>
  <si>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</si>
  <si>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</si>
  <si>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</si>
  <si>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</si>
  <si>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</si>
  <si>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</si>
  <si>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</si>
  <si>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</si>
  <si>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</si>
  <si>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</si>
  <si>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</si>
  <si>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</si>
  <si>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</si>
  <si>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</si>
  <si>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</si>
  <si>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</si>
  <si>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</si>
  <si>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</si>
  <si>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</si>
  <si>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</si>
  <si>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</si>
  <si>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</si>
  <si>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</si>
  <si>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</si>
  <si>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</si>
  <si>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</si>
  <si>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</si>
  <si>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</si>
  <si>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</si>
  <si>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</si>
  <si>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</si>
  <si>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</si>
  <si>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</si>
  <si>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</si>
  <si>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</si>
  <si>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</si>
  <si>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</si>
  <si>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</si>
  <si>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</si>
  <si>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</si>
  <si>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</si>
  <si>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</si>
  <si>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</si>
  <si>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</si>
  <si>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</si>
  <si>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</si>
  <si>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</si>
  <si>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</si>
  <si>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</si>
  <si>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</si>
  <si>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</si>
  <si>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</si>
  <si>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</si>
  <si>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</si>
  <si>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</si>
  <si>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</si>
  <si>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</si>
  <si>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</si>
  <si>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</si>
  <si>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</si>
  <si>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</si>
  <si>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</si>
  <si>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</si>
  <si>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</si>
  <si>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</si>
  <si>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</si>
  <si>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</si>
  <si>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</si>
  <si>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</si>
  <si>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</si>
  <si>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</si>
  <si>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</si>
  <si>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</si>
  <si>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</si>
  <si>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</si>
  <si>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</si>
  <si>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</si>
  <si>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</si>
  <si>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</si>
  <si>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</si>
  <si>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</si>
  <si>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</si>
  <si>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</si>
  <si>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</si>
  <si>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</si>
  <si>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</si>
  <si>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</si>
  <si>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</si>
  <si>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</si>
  <si>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</si>
  <si>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</si>
  <si>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</si>
  <si>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</si>
  <si>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</si>
  <si>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</si>
  <si>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</si>
  <si>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</si>
  <si>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</si>
  <si>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</si>
  <si>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</si>
  <si>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</si>
  <si>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</si>
  <si>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</si>
  <si>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</si>
  <si>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</si>
  <si>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</si>
  <si>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</si>
  <si>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</si>
  <si>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</si>
  <si>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</si>
  <si>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</si>
  <si>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</si>
  <si>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</si>
  <si>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</si>
  <si>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</si>
  <si>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</si>
  <si>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</si>
  <si>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</si>
  <si>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</si>
  <si>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</si>
  <si>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</si>
  <si>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</si>
  <si>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</si>
  <si>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</si>
  <si>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</si>
  <si>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</si>
  <si>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</si>
  <si>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</si>
  <si>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</si>
  <si>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</si>
  <si>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</si>
  <si>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</si>
  <si>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</si>
  <si>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</si>
  <si>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</si>
  <si>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</si>
  <si>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</si>
  <si>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</si>
  <si>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</si>
  <si>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</si>
  <si>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</si>
  <si>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</si>
  <si>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</si>
  <si>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</si>
  <si>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</si>
  <si>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</si>
  <si>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</si>
  <si>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</si>
  <si>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</si>
  <si>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</si>
  <si>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</si>
  <si>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</si>
  <si>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</si>
  <si>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</si>
  <si>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</si>
  <si>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</si>
  <si>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</si>
  <si>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</si>
  <si>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</si>
  <si>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</si>
  <si>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</si>
  <si>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</si>
  <si>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</si>
  <si>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</si>
  <si>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</si>
  <si>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</si>
  <si>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</si>
  <si>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</si>
  <si>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</si>
  <si>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</si>
  <si>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</si>
  <si>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</si>
  <si>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</si>
  <si>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</si>
  <si>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</si>
  <si>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</si>
  <si>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</si>
  <si>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</si>
  <si>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</si>
  <si>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</si>
  <si>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</si>
  <si>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</si>
  <si>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</si>
  <si>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</si>
  <si>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</si>
  <si>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</si>
  <si>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</si>
  <si>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</si>
  <si>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</si>
  <si>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</si>
  <si>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</si>
  <si>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</si>
  <si>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</si>
  <si>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</si>
  <si>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</si>
  <si>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</si>
  <si>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</si>
  <si>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</si>
  <si>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</si>
  <si>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</si>
  <si>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</si>
  <si>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</si>
  <si>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</si>
  <si>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</si>
  <si>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</si>
  <si>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</si>
  <si>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</si>
  <si>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</si>
  <si>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</si>
  <si>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</si>
  <si>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</si>
  <si>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</si>
  <si>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</si>
  <si>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</si>
  <si>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</si>
  <si>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</si>
  <si>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</si>
  <si>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</si>
  <si>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</si>
  <si>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</si>
  <si>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</si>
  <si>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</si>
  <si>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</si>
  <si>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</si>
  <si>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</si>
  <si>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</si>
  <si>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</si>
  <si>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</si>
  <si>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</si>
  <si>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</si>
  <si>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</si>
  <si>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</si>
  <si>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</si>
  <si>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</si>
  <si>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</si>
  <si>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</si>
  <si>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</si>
  <si>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</si>
  <si>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</si>
  <si>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</si>
  <si>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</si>
  <si>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</si>
  <si>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</si>
  <si>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</si>
  <si>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</si>
  <si>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</si>
  <si>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</si>
  <si>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</si>
  <si>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</si>
  <si>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</si>
  <si>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</si>
  <si>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</si>
  <si>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</si>
  <si>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</si>
  <si>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</si>
  <si>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</si>
  <si>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</si>
  <si>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</si>
  <si>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</si>
  <si>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</si>
  <si>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</si>
  <si>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</si>
  <si>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</si>
  <si>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</si>
  <si>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</si>
  <si>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</si>
  <si>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</si>
  <si>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</si>
  <si>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</si>
  <si>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</si>
  <si>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</si>
  <si>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</si>
  <si>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</si>
  <si>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</si>
  <si>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</si>
  <si>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</si>
  <si>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</si>
  <si>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</si>
  <si>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</si>
  <si>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</si>
  <si>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</si>
  <si>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</si>
  <si>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</si>
  <si>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</si>
  <si>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</si>
  <si>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</si>
  <si>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</si>
  <si>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</si>
  <si>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</si>
  <si>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</si>
  <si>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</si>
  <si>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</si>
  <si>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</si>
  <si>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</si>
  <si>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</si>
  <si>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</si>
  <si>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</si>
  <si>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</si>
  <si>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</si>
  <si>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</si>
  <si>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</si>
  <si>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</si>
  <si>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</si>
  <si>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</si>
  <si>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</si>
  <si>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</si>
  <si>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</si>
  <si>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</si>
  <si>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</si>
  <si>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</si>
  <si>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</si>
  <si>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</si>
  <si>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</si>
  <si>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</si>
  <si>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</si>
  <si>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</si>
  <si>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</si>
  <si>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</si>
  <si>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</si>
  <si>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</si>
  <si>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</si>
  <si>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</si>
  <si>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</si>
  <si>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</si>
  <si>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</si>
  <si>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</si>
  <si>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</si>
  <si>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</si>
  <si>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</si>
  <si>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</si>
  <si>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</si>
  <si>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</si>
  <si>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</si>
  <si>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</si>
  <si>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</si>
  <si>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</si>
  <si>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</si>
  <si>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</si>
  <si>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</si>
  <si>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</si>
  <si>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</si>
  <si>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</si>
  <si>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</si>
  <si>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</si>
  <si>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</si>
  <si>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</si>
  <si>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</si>
  <si>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</si>
  <si>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</si>
  <si>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</si>
  <si>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</si>
  <si>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</si>
  <si>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</si>
  <si>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</si>
  <si>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</si>
  <si>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</si>
  <si>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</si>
  <si>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</si>
  <si>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</si>
  <si>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</si>
  <si>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</si>
  <si>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</si>
  <si>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</si>
  <si>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</si>
  <si>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</si>
  <si>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</si>
  <si>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</si>
  <si>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</si>
  <si>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</si>
  <si>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</si>
  <si>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</si>
  <si>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</si>
  <si>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</si>
  <si>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</si>
  <si>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</si>
  <si>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</si>
  <si>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</si>
  <si>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</si>
  <si>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</si>
  <si>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</si>
  <si>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</si>
  <si>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</si>
  <si>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</si>
  <si>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</si>
  <si>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</si>
  <si>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</si>
  <si>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</si>
  <si>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</si>
  <si>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</si>
  <si>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</si>
  <si>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</si>
  <si>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</si>
  <si>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</si>
  <si>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</si>
  <si>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</si>
  <si>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</si>
  <si>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</si>
  <si>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</si>
  <si>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</si>
  <si>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</si>
  <si>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</si>
  <si>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</si>
  <si>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</si>
  <si>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</si>
  <si>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</si>
  <si>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</si>
  <si>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</si>
  <si>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</si>
  <si>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</si>
  <si>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</si>
  <si>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</si>
  <si>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</si>
  <si>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</si>
  <si>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</si>
  <si>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</si>
  <si>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</si>
  <si>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</si>
  <si>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</si>
  <si>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</si>
  <si>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</si>
  <si>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</si>
  <si>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</si>
  <si>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</si>
  <si>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</si>
  <si>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</si>
  <si>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</si>
  <si>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</si>
  <si>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</si>
  <si>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</si>
  <si>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</si>
  <si>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</si>
  <si>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</si>
  <si>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</si>
  <si>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</si>
  <si>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</si>
  <si>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</si>
  <si>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</si>
  <si>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</si>
  <si>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</si>
  <si>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</si>
  <si>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</si>
  <si>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</si>
  <si>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</si>
  <si>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</si>
  <si>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</si>
  <si>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</si>
  <si>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</si>
  <si>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</si>
  <si>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</si>
  <si>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</si>
  <si>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</si>
  <si>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</si>
  <si>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</si>
  <si>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</si>
  <si>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</si>
  <si>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</si>
  <si>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</si>
  <si>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</si>
  <si>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</si>
  <si>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</si>
  <si>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</si>
  <si>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</si>
  <si>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</si>
  <si>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</si>
  <si>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</si>
  <si>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</si>
  <si>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</si>
  <si>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</si>
  <si>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</si>
  <si>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</si>
  <si>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</si>
  <si>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</si>
  <si>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</si>
  <si>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</si>
  <si>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</si>
  <si>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</si>
  <si>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</si>
  <si>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</si>
  <si>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</si>
  <si>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</si>
  <si>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</si>
  <si>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</si>
  <si>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</si>
  <si>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</si>
  <si>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</si>
  <si>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</si>
  <si>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</si>
  <si>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</si>
  <si>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</si>
  <si>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</si>
  <si>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</si>
  <si>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</si>
  <si>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</si>
  <si>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</si>
  <si>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</si>
  <si>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</si>
  <si>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</si>
  <si>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</si>
  <si>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</si>
  <si>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</si>
  <si>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</si>
  <si>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</si>
  <si>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</si>
  <si>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</si>
  <si>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</si>
  <si>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</si>
  <si>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</si>
  <si>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</si>
  <si>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</si>
  <si>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</si>
  <si>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</si>
  <si>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</si>
  <si>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</si>
  <si>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</si>
  <si>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</si>
  <si>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</si>
  <si>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</si>
  <si>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</si>
  <si>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</si>
  <si>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</si>
  <si>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</si>
  <si>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</si>
  <si>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</si>
  <si>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</si>
  <si>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</si>
  <si>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</si>
  <si>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</si>
  <si>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</si>
  <si>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</si>
  <si>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</si>
  <si>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</si>
  <si>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</si>
  <si>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</si>
  <si>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</si>
  <si>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</si>
  <si>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</si>
  <si>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</si>
  <si>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</si>
  <si>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</si>
  <si>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</si>
  <si>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</si>
  <si>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</si>
  <si>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</si>
  <si>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</si>
  <si>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</si>
  <si>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</si>
  <si>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</si>
  <si>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</si>
  <si>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</si>
  <si>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</si>
  <si>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</si>
  <si>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</si>
  <si>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</si>
  <si>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</si>
  <si>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</si>
  <si>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</si>
  <si>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</si>
  <si>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</si>
  <si>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</si>
  <si>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</si>
  <si>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</si>
  <si>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</si>
  <si>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</si>
  <si>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</si>
  <si>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</si>
  <si>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</si>
  <si>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</si>
  <si>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</si>
  <si>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</si>
  <si>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</si>
  <si>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</si>
  <si>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</si>
  <si>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</si>
  <si>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</si>
  <si>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</si>
  <si>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</si>
  <si>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</si>
  <si>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</si>
  <si>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</si>
  <si>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</si>
  <si>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</si>
  <si>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</si>
  <si>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</si>
  <si>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</si>
  <si>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</si>
  <si>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</si>
  <si>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</si>
  <si>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</si>
  <si>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</si>
  <si>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</si>
  <si>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</si>
  <si>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</si>
  <si>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</si>
  <si>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</si>
  <si>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</si>
  <si>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</si>
  <si>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</si>
  <si>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</si>
  <si>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</si>
  <si>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</si>
  <si>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</si>
  <si>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</si>
  <si>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</si>
  <si>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</si>
  <si>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</si>
  <si>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</si>
  <si>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</si>
  <si>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</si>
  <si>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</si>
  <si>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</si>
  <si>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</si>
  <si>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</si>
  <si>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</si>
  <si>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</si>
  <si>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</si>
  <si>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</si>
  <si>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</si>
  <si>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</si>
  <si>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</si>
  <si>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</si>
  <si>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</si>
  <si>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</si>
  <si>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</si>
  <si>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</si>
  <si>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</si>
  <si>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</si>
  <si>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</si>
  <si>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</si>
  <si>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</si>
  <si>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</si>
  <si>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</si>
  <si>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</si>
  <si>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</si>
  <si>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</si>
  <si>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</si>
  <si>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</si>
  <si>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</si>
  <si>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</si>
  <si>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</si>
  <si>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</si>
  <si>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</si>
  <si>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</si>
  <si>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</si>
  <si>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</si>
  <si>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</si>
  <si>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</si>
  <si>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</si>
  <si>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</si>
  <si>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</si>
  <si>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</si>
  <si>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</si>
  <si>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</si>
  <si>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</si>
  <si>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</si>
  <si>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</si>
  <si>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</si>
  <si>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</si>
  <si>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</si>
  <si>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</si>
  <si>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</si>
  <si>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</si>
  <si>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</si>
  <si>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</si>
  <si>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</si>
  <si>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</si>
  <si>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</si>
  <si>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</si>
  <si>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</si>
  <si>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</si>
  <si>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</si>
  <si>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</si>
  <si>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</si>
  <si>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</si>
  <si>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</si>
  <si>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</si>
  <si>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</si>
  <si>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</si>
  <si>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</si>
  <si>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</si>
  <si>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</si>
  <si>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</si>
  <si>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</si>
  <si>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</si>
  <si>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</si>
  <si>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</si>
  <si>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</si>
  <si>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</si>
  <si>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</si>
  <si>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</si>
  <si>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</si>
  <si>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</si>
  <si>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</si>
  <si>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</si>
  <si>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</si>
  <si>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</si>
  <si>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</si>
  <si>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</si>
  <si>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</si>
  <si>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</si>
  <si>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</si>
  <si>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</si>
  <si>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</si>
  <si>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</si>
  <si>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</si>
  <si>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</si>
  <si>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</si>
  <si>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</si>
  <si>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</si>
  <si>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</si>
  <si>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</si>
  <si>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</si>
  <si>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</si>
  <si>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</si>
  <si>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</si>
  <si>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</si>
  <si>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</si>
  <si>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</si>
  <si>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</si>
  <si>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</si>
  <si>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</si>
  <si>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</si>
  <si>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</si>
  <si>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</si>
  <si>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</si>
  <si>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</si>
  <si>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</si>
  <si>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</si>
  <si>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</si>
  <si>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</si>
  <si>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</si>
  <si>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</si>
  <si>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</si>
  <si>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</si>
  <si>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</si>
  <si>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</si>
  <si>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</si>
  <si>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</si>
  <si>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</si>
  <si>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</si>
  <si>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</si>
  <si>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</si>
  <si>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</si>
  <si>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</si>
  <si>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</si>
  <si>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</si>
  <si>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</si>
  <si>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</si>
  <si>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</si>
  <si>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</si>
  <si>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</si>
  <si>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</si>
  <si>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</si>
  <si>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</si>
  <si>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</si>
  <si>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</si>
  <si>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</si>
  <si>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</si>
  <si>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</si>
  <si>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</si>
  <si>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</si>
  <si>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</si>
  <si>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</si>
  <si>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</si>
  <si>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</si>
  <si>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</si>
  <si>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</si>
  <si>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</si>
  <si>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</si>
  <si>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</si>
  <si>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</si>
  <si>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</si>
  <si>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</si>
  <si>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</si>
  <si>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</si>
  <si>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</si>
  <si>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</si>
  <si>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</si>
  <si>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</si>
  <si>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</si>
  <si>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</si>
  <si>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</si>
  <si>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</si>
  <si>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</si>
  <si>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</si>
  <si>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</si>
  <si>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</si>
  <si>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</si>
  <si>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</si>
  <si>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</si>
  <si>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</si>
  <si>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</si>
  <si>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</si>
  <si>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</si>
  <si>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</si>
  <si>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</si>
  <si>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</si>
  <si>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</si>
  <si>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</si>
  <si>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</si>
  <si>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</si>
  <si>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</si>
  <si>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</si>
  <si>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</si>
  <si>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</si>
  <si>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</si>
  <si>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</si>
  <si>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</si>
  <si>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</si>
  <si>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</si>
  <si>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</si>
  <si>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</si>
  <si>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</si>
  <si>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</si>
  <si>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</si>
  <si>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</si>
  <si>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</si>
  <si>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</si>
  <si>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</si>
  <si>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</si>
  <si>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</si>
  <si>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</si>
  <si>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</si>
  <si>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</si>
  <si>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</si>
  <si>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</si>
  <si>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</si>
  <si>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</si>
  <si>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</si>
  <si>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</si>
  <si>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</si>
  <si>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</si>
  <si>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</si>
  <si>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</si>
  <si>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</si>
  <si>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</si>
  <si>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</si>
  <si>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</si>
  <si>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</si>
  <si>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</si>
  <si>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</si>
  <si>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</si>
  <si>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</si>
  <si>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</si>
  <si>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</si>
  <si>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</si>
  <si>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</si>
  <si>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</si>
  <si>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</si>
  <si>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</si>
  <si>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</si>
  <si>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</si>
  <si>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</si>
  <si>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</si>
  <si>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</si>
  <si>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</si>
  <si>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</si>
  <si>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</si>
  <si>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</si>
  <si>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</si>
  <si>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</si>
  <si>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</si>
  <si>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</si>
  <si>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</si>
  <si>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</si>
  <si>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</si>
  <si>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</si>
  <si>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</si>
  <si>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</si>
  <si>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</si>
  <si>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</si>
  <si>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</si>
  <si>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</si>
  <si>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</si>
  <si>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</si>
  <si>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</si>
  <si>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</si>
  <si>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</si>
  <si>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</si>
  <si>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</si>
  <si>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</si>
  <si>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</si>
  <si>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</si>
  <si>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</si>
  <si>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</si>
  <si>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</si>
  <si>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</si>
  <si>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</si>
  <si>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</si>
  <si>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</si>
  <si>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</si>
  <si>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</si>
  <si>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</si>
  <si>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</si>
  <si>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</si>
  <si>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</si>
  <si>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</si>
  <si>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</si>
  <si>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</si>
  <si>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</si>
  <si>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</si>
  <si>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</si>
  <si>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</si>
  <si>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</si>
  <si>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</si>
  <si>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</si>
  <si>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</si>
  <si>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</si>
  <si>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</si>
  <si>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</si>
  <si>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</si>
  <si>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</si>
  <si>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</si>
  <si>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</si>
  <si>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</si>
  <si>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</si>
  <si>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</si>
  <si>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</si>
  <si>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</si>
  <si>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</si>
  <si>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</si>
  <si>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</si>
  <si>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</si>
  <si>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</si>
  <si>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</si>
  <si>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</si>
  <si>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</si>
  <si>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</si>
  <si>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</si>
  <si>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</si>
  <si>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</si>
  <si>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</si>
  <si>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</si>
  <si>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</si>
  <si>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</si>
  <si>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</si>
  <si>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</si>
  <si>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</si>
  <si>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</si>
  <si>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</si>
  <si>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</si>
  <si>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</si>
  <si>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</si>
  <si>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</si>
  <si>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</si>
  <si>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</si>
  <si>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</si>
  <si>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</si>
  <si>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</si>
  <si>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</si>
  <si>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</si>
  <si>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</si>
  <si>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</si>
  <si>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</si>
  <si>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</si>
  <si>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</si>
  <si>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</si>
  <si>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</si>
  <si>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</si>
  <si>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</si>
  <si>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</si>
  <si>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</si>
  <si>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</si>
  <si>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</si>
  <si>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</si>
  <si>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</si>
  <si>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</si>
  <si>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</si>
  <si>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</si>
  <si>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</si>
  <si>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</si>
  <si>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</si>
  <si>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</si>
  <si>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</si>
  <si>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</si>
  <si>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</si>
  <si>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</si>
  <si>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</si>
  <si>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</si>
  <si>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</si>
  <si>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</si>
  <si>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</si>
  <si>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</si>
  <si>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</si>
  <si>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</si>
  <si>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</si>
  <si>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</si>
  <si>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</si>
  <si>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</si>
  <si>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</si>
  <si>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</si>
  <si>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</si>
  <si>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</si>
  <si>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</si>
  <si>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</si>
  <si>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</si>
  <si>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</si>
  <si>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</si>
  <si>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</si>
  <si>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</si>
  <si>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</si>
  <si>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</si>
  <si>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</si>
  <si>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</si>
  <si>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</si>
  <si>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</si>
  <si>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</si>
  <si>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</si>
  <si>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</si>
  <si>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</si>
  <si>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</si>
  <si>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</si>
  <si>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</si>
  <si>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</si>
  <si>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</si>
  <si>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</si>
  <si>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</si>
  <si>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</si>
  <si>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</si>
  <si>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</si>
  <si>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</si>
  <si>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</si>
  <si>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</si>
  <si>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</si>
  <si>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</si>
  <si>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</si>
  <si>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</si>
  <si>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</si>
  <si>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</si>
  <si>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</si>
  <si>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</si>
  <si>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</si>
  <si>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</si>
  <si>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</si>
  <si>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</si>
  <si>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</si>
  <si>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</si>
  <si>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</si>
  <si>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</si>
  <si>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</si>
  <si>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</si>
  <si>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</si>
  <si>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</si>
  <si>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</si>
  <si>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</si>
  <si>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</si>
  <si>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</si>
  <si>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</si>
  <si>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</si>
  <si>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</si>
  <si>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</si>
  <si>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</si>
  <si>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</si>
  <si>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</si>
  <si>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</si>
  <si>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</si>
  <si>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</si>
  <si>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</si>
  <si>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</si>
  <si>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</si>
  <si>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</si>
  <si>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</si>
  <si>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</si>
  <si>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</si>
  <si>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</si>
  <si>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</si>
  <si>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</si>
  <si>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</si>
  <si>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</si>
  <si>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</si>
  <si>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</si>
  <si>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</si>
  <si>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</si>
  <si>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</si>
  <si>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</si>
  <si>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</si>
  <si>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</si>
  <si>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</si>
  <si>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</si>
  <si>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</si>
  <si>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</si>
  <si>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</si>
  <si>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</si>
  <si>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</si>
  <si>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</si>
  <si>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</si>
  <si>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</si>
  <si>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</si>
  <si>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</si>
  <si>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</si>
  <si>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</si>
  <si>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</si>
  <si>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</si>
  <si>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</si>
  <si>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</si>
  <si>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</si>
  <si>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</si>
  <si>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</si>
  <si>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</si>
  <si>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</si>
  <si>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</si>
  <si>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</si>
  <si>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</si>
  <si>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</si>
  <si>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</si>
  <si>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</si>
  <si>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</si>
  <si>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</si>
  <si>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</si>
  <si>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</si>
  <si>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</si>
  <si>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</si>
  <si>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</si>
  <si>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</si>
  <si>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</si>
  <si>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</si>
  <si>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</si>
  <si>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</si>
  <si>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</si>
  <si>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</si>
  <si>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</si>
  <si>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</si>
  <si>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</si>
  <si>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</si>
  <si>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</si>
  <si>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</si>
  <si>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</si>
  <si>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</si>
  <si>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</si>
  <si>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</si>
  <si>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</si>
  <si>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</si>
  <si>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</si>
  <si>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</si>
  <si>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</si>
  <si>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</si>
  <si>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</si>
  <si>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</si>
  <si>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</si>
  <si>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</si>
  <si>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</si>
  <si>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</si>
  <si>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</si>
  <si>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</si>
  <si>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</si>
  <si>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</si>
  <si>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</si>
  <si>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</si>
  <si>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</si>
  <si>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</si>
  <si>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</si>
  <si>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</si>
  <si>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</si>
  <si>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</si>
  <si>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</si>
  <si>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</si>
  <si>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</si>
  <si>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</si>
  <si>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</si>
  <si>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</si>
  <si>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</si>
  <si>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</si>
  <si>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</si>
  <si>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</si>
  <si>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</si>
  <si>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</si>
  <si>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</si>
  <si>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</si>
  <si>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</si>
  <si>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</si>
  <si>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</si>
  <si>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</si>
  <si>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</si>
  <si>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</si>
  <si>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</si>
  <si>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</si>
  <si>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</si>
  <si>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</si>
  <si>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</si>
  <si>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</si>
  <si>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</si>
  <si>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</si>
  <si>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</si>
  <si>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</si>
  <si>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</si>
  <si>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</si>
  <si>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</si>
  <si>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</si>
  <si>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</si>
  <si>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</si>
  <si>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</si>
  <si>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</si>
  <si>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</si>
  <si>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</si>
  <si>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</si>
  <si>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</si>
  <si>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</si>
  <si>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</si>
  <si>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</si>
  <si>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</si>
  <si>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</si>
  <si>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</si>
  <si>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</si>
  <si>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</si>
  <si>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</si>
  <si>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</si>
  <si>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</si>
  <si>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</si>
  <si>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</si>
  <si>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</si>
  <si>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</si>
  <si>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</si>
  <si>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</si>
  <si>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</si>
  <si>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</si>
  <si>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</si>
  <si>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</si>
  <si>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</si>
  <si>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</si>
  <si>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</si>
  <si>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</si>
  <si>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</si>
  <si>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</si>
  <si>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</si>
  <si>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</si>
  <si>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</si>
  <si>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</si>
  <si>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</si>
  <si>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</si>
  <si>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</si>
  <si>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</si>
  <si>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</si>
  <si>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</si>
  <si>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</si>
  <si>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</si>
  <si>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</si>
  <si>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</si>
  <si>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</si>
  <si>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</si>
  <si>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</si>
  <si>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</si>
  <si>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</si>
  <si>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</si>
  <si>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</si>
  <si>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</si>
  <si>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</si>
  <si>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</si>
  <si>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</si>
  <si>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</si>
  <si>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</si>
  <si>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</si>
  <si>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</si>
  <si>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</si>
  <si>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</si>
  <si>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</si>
  <si>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</si>
  <si>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</si>
  <si>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</si>
  <si>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</si>
  <si>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</si>
  <si>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</si>
  <si>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</si>
  <si>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</si>
  <si>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</si>
  <si>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</si>
  <si>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</si>
  <si>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</si>
  <si>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</si>
  <si>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</si>
  <si>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</si>
  <si>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</si>
  <si>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</si>
  <si>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</si>
  <si>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</si>
  <si>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</si>
  <si>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</si>
  <si>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</si>
  <si>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</si>
  <si>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</si>
  <si>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</si>
  <si>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</si>
  <si>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</si>
  <si>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</si>
  <si>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</si>
  <si>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</si>
  <si>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</si>
  <si>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</si>
  <si>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</si>
  <si>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</si>
  <si>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</si>
  <si>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</si>
  <si>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</si>
  <si>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</si>
  <si>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</si>
  <si>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</si>
  <si>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</si>
  <si>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</si>
  <si>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</si>
  <si>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</si>
  <si>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</si>
  <si>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</si>
  <si>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</si>
  <si>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</si>
  <si>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</si>
  <si>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</si>
  <si>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</si>
  <si>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</si>
  <si>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</si>
  <si>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</si>
  <si>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</si>
  <si>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</si>
  <si>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</si>
  <si>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</si>
  <si>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</si>
  <si>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</si>
  <si>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</si>
  <si>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</si>
  <si>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</si>
  <si>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</si>
  <si>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</si>
  <si>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</si>
  <si>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</si>
  <si>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</si>
  <si>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</si>
  <si>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</si>
  <si>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</si>
  <si>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</si>
  <si>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</si>
  <si>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</si>
  <si>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</si>
  <si>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</si>
  <si>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</si>
  <si>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</si>
  <si>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</si>
  <si>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</si>
  <si>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</si>
  <si>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</si>
  <si>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</si>
  <si>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</si>
  <si>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</si>
  <si>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</si>
  <si>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</si>
  <si>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</si>
  <si>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</si>
  <si>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</si>
  <si>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</si>
  <si>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</si>
  <si>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</si>
  <si>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</si>
  <si>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</si>
  <si>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</si>
  <si>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</si>
  <si>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</si>
  <si>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</si>
  <si>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</si>
  <si>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</si>
  <si>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</si>
  <si>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</si>
  <si>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</si>
  <si>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</si>
  <si>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</si>
  <si>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</si>
  <si>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</si>
  <si>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</si>
  <si>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</si>
  <si>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</si>
  <si>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</si>
  <si>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</si>
  <si>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</si>
  <si>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</si>
  <si>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</si>
  <si>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</si>
  <si>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</si>
  <si>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</si>
  <si>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</si>
  <si>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</si>
  <si>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</si>
  <si>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</si>
  <si>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</si>
  <si>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</si>
  <si>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</si>
  <si>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</si>
  <si>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</si>
  <si>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</si>
  <si>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</si>
  <si>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</si>
  <si>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</si>
  <si>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</si>
  <si>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</si>
  <si>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</si>
  <si>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</si>
  <si>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</si>
  <si>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</si>
  <si>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</si>
  <si>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</si>
  <si>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</si>
  <si>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</si>
  <si>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</si>
  <si>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</si>
  <si>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</si>
  <si>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</si>
  <si>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</si>
  <si>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</si>
  <si>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</si>
  <si>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</si>
  <si>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</si>
  <si>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</si>
  <si>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</si>
  <si>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</si>
  <si>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</si>
  <si>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</si>
  <si>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</si>
  <si>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</si>
  <si>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</si>
  <si>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</si>
  <si>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</si>
  <si>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</si>
  <si>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</si>
  <si>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</si>
  <si>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</si>
  <si>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</si>
  <si>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</si>
  <si>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</si>
  <si>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</si>
  <si>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</si>
  <si>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</si>
  <si>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</si>
  <si>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</si>
  <si>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</si>
  <si>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</si>
  <si>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</si>
  <si>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</si>
  <si>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</si>
  <si>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</si>
  <si>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</si>
  <si>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</si>
  <si>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</si>
  <si>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</si>
  <si>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</si>
  <si>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</si>
  <si>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</si>
  <si>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</si>
  <si>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</si>
  <si>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</si>
  <si>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</si>
  <si>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</si>
  <si>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</si>
  <si>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</si>
  <si>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</si>
  <si>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</si>
  <si>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</si>
  <si>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</si>
  <si>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</si>
  <si>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</si>
  <si>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</si>
  <si>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</si>
  <si>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</si>
  <si>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</si>
  <si>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</si>
  <si>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</si>
  <si>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</si>
  <si>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</si>
  <si>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</si>
  <si>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</si>
  <si>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</si>
  <si>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</si>
  <si>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</si>
  <si>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</si>
  <si>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</si>
  <si>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</si>
  <si>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</si>
  <si>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</si>
  <si>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</si>
  <si>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</si>
  <si>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</si>
  <si>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</si>
  <si>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</si>
  <si>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</si>
  <si>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</si>
  <si>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</si>
  <si>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</si>
  <si>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</si>
  <si>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</si>
  <si>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</si>
  <si>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</si>
  <si>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</si>
  <si>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</si>
  <si>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</si>
  <si>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</si>
  <si>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</si>
  <si>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</si>
  <si>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</si>
  <si>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</si>
  <si>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</si>
  <si>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</si>
  <si>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</si>
  <si>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</si>
  <si>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</si>
  <si>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</si>
  <si>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</si>
  <si>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</si>
  <si>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</si>
  <si>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</si>
  <si>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</si>
  <si>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</si>
  <si>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</si>
  <si>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</si>
  <si>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</si>
  <si>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</si>
  <si>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</si>
  <si>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</si>
  <si>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</si>
  <si>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</si>
  <si>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</si>
  <si>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</si>
  <si>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</si>
  <si>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</si>
  <si>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</si>
  <si>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</si>
  <si>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</si>
  <si>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</si>
  <si>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</si>
  <si>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</si>
  <si>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</si>
  <si>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</si>
  <si>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</si>
  <si>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</si>
  <si>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</si>
  <si>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</si>
  <si>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</si>
  <si>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</si>
  <si>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</si>
  <si>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</si>
  <si>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</si>
  <si>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</si>
  <si>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</si>
  <si>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</si>
  <si>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</si>
  <si>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</si>
  <si>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</si>
  <si>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</si>
  <si>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</si>
  <si>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</si>
  <si>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</si>
  <si>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</si>
  <si>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</si>
  <si>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</si>
  <si>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</si>
  <si>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</si>
  <si>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</si>
  <si>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</si>
  <si>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</si>
  <si>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</si>
  <si>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</si>
  <si>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</si>
  <si>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</si>
  <si>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</si>
  <si>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</si>
  <si>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</si>
  <si>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</si>
  <si>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</si>
  <si>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</si>
  <si>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</si>
  <si>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</si>
  <si>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</si>
  <si>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</si>
  <si>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</si>
  <si>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</si>
  <si>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</si>
  <si>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</si>
  <si>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</si>
  <si>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</si>
  <si>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</si>
  <si>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</si>
  <si>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</si>
  <si>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</si>
  <si>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</si>
  <si>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</si>
  <si>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</si>
  <si>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</si>
  <si>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</si>
  <si>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</si>
  <si>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</si>
  <si>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</si>
  <si>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</si>
  <si>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</si>
  <si>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</si>
  <si>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</si>
  <si>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</si>
  <si>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</si>
  <si>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</si>
  <si>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</si>
  <si>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</si>
  <si>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</si>
  <si>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</si>
  <si>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</si>
  <si>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</si>
  <si>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</si>
  <si>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</si>
  <si>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</si>
  <si>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</si>
  <si>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</si>
  <si>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</si>
  <si>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</si>
  <si>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</si>
  <si>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</si>
  <si>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</si>
  <si>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</si>
  <si>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</si>
  <si>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</si>
  <si>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</si>
  <si>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</si>
  <si>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</si>
  <si>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</si>
  <si>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</si>
  <si>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</si>
  <si>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</si>
  <si>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</si>
  <si>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</si>
  <si>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</si>
  <si>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</si>
  <si>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</si>
  <si>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</si>
  <si>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</si>
  <si>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</si>
  <si>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</si>
  <si>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</si>
  <si>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</si>
  <si>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</si>
  <si>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</si>
  <si>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</si>
  <si>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</si>
  <si>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</si>
  <si>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</si>
  <si>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</si>
  <si>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</si>
  <si>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</si>
  <si>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</si>
  <si>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</si>
  <si>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</si>
  <si>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</si>
  <si>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</si>
  <si>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</si>
  <si>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</si>
  <si>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</si>
  <si>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</si>
  <si>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</si>
  <si>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</si>
  <si>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</si>
  <si>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</si>
  <si>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</si>
  <si>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</si>
  <si>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</si>
  <si>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</si>
  <si>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</si>
  <si>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</si>
  <si>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</si>
  <si>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</si>
  <si>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</si>
  <si>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</si>
  <si>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</si>
  <si>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</si>
  <si>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</si>
  <si>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</si>
  <si>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</si>
  <si>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</si>
  <si>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</si>
  <si>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</si>
  <si>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</si>
  <si>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</si>
  <si>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</si>
  <si>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</si>
  <si>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</si>
  <si>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</si>
  <si>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</si>
  <si>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</si>
  <si>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</si>
  <si>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</si>
  <si>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</si>
  <si>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</si>
  <si>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</si>
  <si>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</si>
  <si>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</si>
  <si>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</si>
  <si>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</si>
  <si>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</si>
  <si>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</si>
  <si>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</si>
  <si>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</si>
  <si>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</si>
  <si>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</si>
  <si>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</si>
  <si>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</si>
  <si>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</si>
  <si>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</si>
  <si>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</si>
  <si>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</si>
  <si>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</si>
  <si>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</si>
  <si>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</si>
  <si>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</si>
  <si>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</si>
  <si>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</si>
  <si>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</si>
  <si>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</si>
  <si>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</si>
  <si>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</si>
  <si>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</si>
  <si>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</si>
  <si>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</si>
  <si>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</si>
  <si>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</si>
  <si>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</si>
  <si>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</si>
  <si>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</si>
  <si>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</si>
  <si>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</si>
  <si>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</si>
  <si>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</si>
  <si>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</si>
  <si>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</si>
  <si>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</si>
  <si>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</si>
  <si>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</si>
  <si>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</si>
  <si>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</si>
  <si>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</si>
  <si>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</si>
  <si>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</si>
  <si>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</si>
  <si>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</si>
  <si>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</si>
  <si>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</si>
  <si>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</si>
  <si>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</si>
  <si>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</si>
  <si>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</si>
  <si>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</si>
  <si>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</si>
  <si>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</si>
  <si>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</si>
  <si>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</si>
  <si>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</si>
  <si>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</si>
  <si>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</si>
  <si>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</si>
  <si>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</si>
  <si>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</si>
  <si>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</si>
  <si>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</si>
  <si>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</si>
  <si>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</si>
  <si>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</si>
  <si>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</si>
  <si>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</si>
  <si>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</si>
  <si>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</si>
  <si>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</si>
  <si>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</si>
  <si>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</si>
  <si>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</si>
  <si>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</si>
  <si>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</si>
  <si>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</si>
  <si>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</si>
  <si>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</si>
  <si>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</si>
  <si>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</si>
  <si>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</si>
  <si>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</si>
  <si>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</si>
  <si>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</si>
  <si>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</si>
  <si>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</si>
  <si>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</si>
  <si>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</si>
  <si>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</si>
  <si>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</si>
  <si>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</si>
  <si>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</si>
  <si>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</si>
  <si>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</si>
  <si>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</si>
  <si>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</si>
  <si>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</si>
  <si>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</si>
  <si>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</si>
  <si>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</si>
  <si>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</si>
  <si>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</si>
  <si>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</si>
  <si>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</si>
  <si>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</si>
  <si>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</si>
  <si>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</si>
  <si>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</si>
  <si>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</si>
  <si>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</si>
  <si>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</si>
  <si>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</si>
  <si>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</si>
  <si>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</si>
  <si>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</si>
  <si>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</si>
  <si>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</si>
  <si>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</si>
  <si>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</si>
  <si>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</si>
  <si>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</si>
  <si>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</si>
  <si>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</si>
  <si>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</si>
  <si>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</si>
  <si>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</si>
  <si>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</si>
  <si>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</si>
  <si>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</si>
  <si>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</si>
  <si>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</si>
  <si>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</si>
  <si>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</si>
  <si>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</si>
  <si>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</si>
  <si>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</si>
  <si>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</si>
  <si>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</si>
  <si>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</si>
  <si>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</si>
  <si>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</si>
  <si>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</si>
  <si>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</si>
  <si>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</si>
  <si>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</si>
  <si>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</si>
  <si>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</si>
  <si>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</si>
  <si>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</si>
  <si>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</si>
  <si>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</si>
  <si>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</si>
  <si>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</si>
  <si>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</si>
  <si>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</si>
  <si>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</si>
  <si>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</si>
  <si>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</si>
  <si>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</si>
  <si>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</si>
  <si>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</si>
  <si>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</si>
  <si>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</si>
  <si>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</si>
  <si>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</si>
  <si>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</si>
  <si>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</si>
  <si>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</si>
  <si>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</si>
  <si>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</si>
  <si>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</si>
  <si>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</si>
  <si>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</si>
  <si>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</si>
  <si>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</si>
  <si>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</si>
  <si>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</si>
  <si>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</si>
  <si>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</si>
  <si>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</si>
  <si>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</si>
  <si>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</si>
  <si>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</si>
  <si>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</si>
  <si>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</si>
  <si>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</si>
  <si>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</si>
  <si>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</si>
  <si>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</si>
  <si>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</si>
  <si>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</si>
  <si>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</si>
  <si>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</si>
  <si>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</si>
  <si>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</si>
  <si>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</si>
  <si>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</si>
  <si>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</si>
  <si>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</si>
  <si>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</si>
  <si>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</si>
  <si>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</si>
  <si>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</si>
  <si>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</si>
  <si>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</si>
  <si>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</si>
  <si>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</si>
  <si>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</si>
  <si>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</si>
  <si>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</si>
  <si>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</si>
  <si>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</si>
  <si>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</si>
  <si>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</si>
  <si>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</si>
  <si>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</si>
  <si>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</si>
  <si>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</si>
  <si>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</si>
  <si>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</si>
  <si>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</si>
  <si>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</si>
  <si>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</si>
  <si>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</si>
  <si>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</si>
  <si>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</si>
  <si>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</si>
  <si>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</si>
  <si>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</si>
  <si>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</si>
  <si>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</si>
  <si>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</si>
  <si>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</si>
  <si>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</si>
  <si>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</si>
  <si>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</si>
  <si>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</si>
  <si>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</si>
  <si>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</si>
  <si>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</si>
  <si>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</si>
  <si>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</si>
  <si>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</si>
  <si>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</si>
  <si>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</si>
  <si>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</si>
  <si>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</si>
  <si>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</si>
  <si>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</si>
  <si>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</si>
  <si>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</si>
  <si>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</si>
  <si>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</si>
  <si>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</si>
  <si>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</si>
  <si>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</si>
  <si>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</si>
  <si>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</si>
  <si>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</si>
  <si>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</si>
  <si>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</si>
  <si>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</si>
  <si>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</si>
  <si>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</si>
  <si>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</si>
  <si>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</si>
  <si>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</si>
  <si>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</si>
  <si>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</si>
  <si>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</si>
  <si>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</si>
  <si>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</si>
  <si>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</si>
  <si>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</si>
  <si>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</si>
  <si>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</si>
  <si>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</si>
  <si>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</si>
  <si>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</si>
  <si>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</si>
  <si>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</si>
  <si>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</si>
  <si>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</si>
  <si>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</si>
  <si>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</si>
  <si>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</si>
  <si>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</si>
  <si>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</si>
  <si>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</si>
  <si>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</si>
  <si>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</si>
  <si>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</si>
  <si>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</si>
  <si>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</si>
  <si>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</si>
  <si>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</si>
  <si>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</si>
  <si>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</si>
  <si>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</si>
  <si>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</si>
  <si>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</si>
  <si>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</si>
  <si>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</si>
  <si>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</si>
  <si>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</si>
  <si>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</si>
  <si>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</si>
  <si>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</si>
  <si>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</si>
  <si>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</si>
  <si>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</si>
  <si>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</si>
  <si>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</si>
  <si>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</si>
  <si>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</si>
  <si>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</si>
  <si>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</si>
  <si>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</si>
  <si>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</si>
  <si>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</si>
  <si>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</si>
  <si>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</si>
  <si>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</si>
  <si>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</si>
  <si>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</si>
  <si>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</si>
  <si>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</si>
  <si>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</si>
  <si>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</si>
  <si>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</si>
  <si>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</si>
  <si>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</si>
  <si>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</si>
  <si>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</si>
  <si>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</si>
  <si>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</si>
  <si>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</si>
  <si>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</si>
  <si>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</si>
  <si>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</si>
  <si>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</si>
  <si>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</si>
  <si>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</si>
  <si>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</si>
  <si>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</si>
  <si>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</si>
  <si>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</si>
  <si>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</si>
  <si>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</si>
  <si>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</si>
  <si>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</si>
  <si>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</si>
  <si>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</si>
  <si>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</si>
  <si>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</si>
  <si>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</si>
  <si>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</si>
  <si>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</si>
  <si>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</si>
  <si>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</si>
  <si>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</si>
  <si>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</si>
  <si>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</si>
  <si>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</si>
  <si>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</si>
  <si>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</si>
  <si>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</si>
  <si>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</si>
  <si>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</si>
  <si>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</si>
  <si>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</si>
  <si>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</si>
  <si>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</si>
  <si>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</si>
  <si>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</si>
  <si>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</si>
  <si>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</si>
  <si>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</si>
  <si>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</si>
  <si>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</si>
  <si>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</si>
  <si>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</si>
  <si>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</si>
  <si>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</si>
  <si>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</si>
  <si>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</si>
  <si>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</si>
  <si>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</si>
  <si>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</si>
  <si>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</si>
  <si>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</si>
  <si>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</si>
  <si>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</si>
  <si>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</si>
  <si>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</si>
  <si>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</si>
  <si>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</si>
  <si>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</si>
  <si>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</si>
  <si>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</si>
  <si>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</si>
  <si>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</si>
  <si>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</si>
  <si>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</si>
  <si>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</si>
  <si>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</si>
  <si>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</si>
  <si>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</si>
  <si>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</si>
  <si>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</si>
  <si>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</si>
  <si>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</si>
  <si>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</si>
  <si>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</si>
  <si>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</si>
  <si>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</si>
  <si>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</si>
  <si>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</si>
  <si>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</si>
  <si>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</si>
  <si>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</si>
  <si>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</si>
  <si>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</si>
  <si>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</si>
  <si>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</si>
  <si>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</si>
  <si>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</si>
  <si>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</si>
  <si>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</si>
  <si>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</si>
  <si>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</si>
  <si>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</si>
  <si>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</si>
  <si>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</si>
  <si>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</si>
  <si>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</si>
  <si>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</si>
  <si>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</si>
  <si>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</si>
  <si>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</si>
  <si>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</si>
  <si>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</si>
  <si>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</si>
  <si>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</si>
  <si>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</si>
  <si>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</si>
  <si>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</si>
  <si>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</si>
  <si>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</si>
  <si>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</si>
  <si>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</si>
  <si>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</si>
  <si>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</si>
  <si>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</si>
  <si>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</si>
  <si>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</si>
  <si>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</si>
  <si>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</si>
  <si>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</si>
  <si>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</si>
  <si>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</si>
  <si>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</si>
  <si>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</si>
  <si>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</si>
  <si>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</si>
  <si>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</si>
  <si>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</si>
  <si>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</si>
  <si>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</si>
  <si>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</si>
  <si>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</si>
  <si>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</si>
  <si>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</si>
  <si>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</si>
  <si>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</si>
  <si>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</si>
  <si>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</si>
  <si>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</si>
  <si>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</si>
  <si>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</si>
  <si>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</si>
  <si>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</si>
  <si>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</si>
  <si>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</si>
  <si>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</si>
  <si>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</si>
  <si>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</si>
  <si>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</si>
  <si>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</si>
  <si>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</si>
  <si>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</si>
  <si>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</si>
  <si>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</si>
  <si>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</si>
  <si>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</si>
  <si>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</si>
  <si>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</si>
  <si>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</si>
  <si>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</si>
  <si>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</si>
  <si>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</si>
  <si>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</si>
  <si>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</si>
  <si>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</si>
  <si>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</si>
  <si>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</si>
  <si>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</si>
  <si>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</si>
  <si>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</si>
  <si>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</si>
  <si>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</si>
  <si>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</si>
  <si>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</si>
  <si>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</si>
  <si>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</si>
  <si>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</si>
  <si>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</si>
  <si>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</si>
  <si>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</si>
  <si>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</si>
  <si>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</si>
  <si>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</si>
  <si>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</si>
  <si>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</si>
  <si>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</si>
  <si>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</si>
  <si>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</si>
  <si>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</si>
  <si>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</si>
  <si>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</si>
  <si>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</si>
  <si>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</si>
  <si>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</si>
  <si>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</si>
  <si>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</si>
  <si>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</si>
  <si>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</si>
  <si>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</si>
  <si>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</si>
  <si>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</si>
  <si>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</si>
  <si>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</si>
  <si>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</si>
  <si>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</si>
  <si>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</si>
  <si>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</si>
  <si>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</si>
  <si>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</si>
  <si>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</si>
  <si>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</si>
  <si>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</si>
  <si>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</si>
  <si>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</si>
  <si>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</si>
  <si>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</si>
  <si>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</si>
  <si>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</si>
  <si>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</si>
  <si>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</si>
  <si>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</si>
  <si>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</si>
  <si>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</si>
  <si>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</si>
  <si>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</si>
  <si>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</si>
  <si>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</si>
  <si>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</si>
  <si>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</si>
  <si>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</si>
  <si>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</si>
  <si>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</si>
  <si>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</si>
  <si>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</si>
  <si>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</si>
  <si>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</si>
  <si>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</si>
  <si>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</si>
  <si>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</si>
  <si>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</si>
  <si>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</si>
  <si>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</si>
  <si>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</si>
  <si>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</si>
  <si>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</si>
  <si>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</si>
  <si>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</si>
  <si>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</si>
  <si>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</si>
  <si>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</si>
  <si>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</si>
  <si>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</si>
  <si>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</si>
  <si>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</si>
  <si>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</si>
  <si>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</si>
  <si>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</si>
  <si>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</si>
  <si>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</si>
  <si>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</si>
  <si>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</si>
  <si>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</si>
  <si>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</si>
  <si>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</si>
  <si>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</si>
  <si>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</si>
  <si>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</si>
  <si>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</si>
  <si>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</si>
  <si>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</si>
  <si>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</si>
  <si>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</si>
  <si>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</si>
  <si>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</si>
  <si>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</si>
  <si>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</si>
  <si>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</si>
  <si>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</si>
  <si>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</si>
  <si>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</si>
  <si>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</si>
  <si>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</si>
  <si>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</si>
  <si>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</si>
  <si>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</si>
  <si>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</si>
  <si>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</si>
  <si>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</si>
  <si>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</si>
  <si>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</si>
  <si>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</si>
  <si>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</si>
  <si>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</si>
  <si>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</si>
  <si>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</si>
  <si>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</si>
  <si>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</si>
  <si>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</si>
  <si>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</si>
  <si>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</si>
  <si>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</si>
  <si>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</si>
  <si>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</si>
  <si>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</si>
  <si>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</si>
  <si>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</si>
  <si>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</si>
  <si>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</si>
  <si>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</si>
  <si>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</si>
  <si>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</si>
  <si>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</si>
  <si>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</si>
  <si>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</si>
  <si>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</si>
  <si>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</si>
  <si>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</si>
  <si>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</si>
  <si>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</si>
  <si>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</si>
  <si>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</si>
  <si>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</si>
  <si>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</si>
  <si>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</si>
  <si>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</si>
  <si>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</si>
  <si>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</si>
  <si>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</si>
  <si>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</si>
  <si>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</si>
  <si>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</si>
  <si>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</si>
  <si>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</si>
  <si>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</si>
  <si>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</si>
  <si>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</si>
  <si>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</si>
  <si>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</si>
  <si>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</si>
  <si>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</si>
  <si>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</si>
  <si>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</si>
  <si>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</si>
  <si>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</si>
  <si>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</si>
  <si>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</si>
  <si>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</si>
  <si>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</si>
  <si>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</si>
  <si>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</si>
  <si>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</si>
  <si>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</si>
  <si>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</si>
  <si>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</si>
  <si>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</si>
  <si>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</si>
  <si>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</si>
  <si>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</si>
  <si>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</si>
  <si>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</si>
  <si>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</si>
  <si>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</si>
  <si>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</si>
  <si>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</si>
  <si>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</si>
  <si>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</si>
  <si>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</si>
  <si>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</si>
  <si>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</si>
  <si>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</si>
  <si>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</si>
  <si>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</si>
  <si>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</si>
  <si>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</si>
  <si>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</si>
  <si>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</si>
  <si>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</si>
  <si>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</si>
  <si>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</si>
  <si>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</si>
  <si>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</si>
  <si>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</si>
  <si>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</si>
  <si>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</si>
  <si>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</si>
  <si>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</si>
  <si>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</si>
  <si>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</si>
  <si>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</si>
  <si>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</si>
  <si>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</si>
  <si>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</si>
  <si>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</si>
  <si>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</si>
  <si>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</si>
  <si>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</si>
  <si>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</si>
  <si>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</si>
  <si>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</si>
  <si>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</si>
  <si>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</si>
  <si>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</si>
  <si>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</si>
  <si>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</si>
  <si>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</si>
  <si>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</si>
  <si>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</si>
  <si>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</si>
  <si>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</si>
  <si>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</si>
  <si>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</si>
  <si>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</si>
  <si>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</si>
  <si>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</si>
  <si>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</si>
  <si>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</si>
  <si>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</si>
  <si>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</si>
  <si>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</si>
  <si>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</si>
  <si>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</si>
  <si>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</si>
  <si>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</si>
  <si>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</si>
  <si>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</si>
  <si>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</si>
  <si>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</si>
  <si>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</si>
  <si>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</si>
  <si>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</si>
  <si>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</si>
  <si>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</si>
  <si>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</si>
  <si>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</si>
  <si>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</si>
  <si>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</si>
  <si>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</si>
  <si>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</si>
  <si>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</si>
  <si>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</si>
  <si>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</si>
  <si>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</si>
  <si>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</si>
  <si>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</si>
  <si>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</si>
  <si>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</si>
  <si>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</si>
  <si>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</si>
  <si>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</si>
  <si>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</si>
  <si>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</si>
  <si>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</si>
  <si>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</si>
  <si>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</si>
  <si>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</si>
  <si>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</si>
  <si>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</si>
  <si>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</si>
  <si>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</si>
  <si>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</si>
  <si>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</si>
  <si>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</si>
  <si>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</si>
  <si>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</si>
  <si>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</si>
  <si>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</si>
  <si>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</si>
  <si>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</si>
  <si>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</si>
  <si>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</si>
  <si>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</si>
  <si>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</si>
  <si>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</si>
  <si>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</si>
  <si>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</si>
  <si>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</si>
  <si>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</si>
  <si>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</si>
  <si>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</si>
  <si>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</si>
  <si>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</si>
  <si>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</si>
  <si>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</si>
  <si>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</si>
  <si>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</si>
  <si>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</si>
  <si>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</si>
  <si>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</si>
  <si>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</si>
  <si>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</si>
  <si>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</si>
  <si>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</si>
  <si>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</si>
  <si>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</si>
  <si>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</si>
  <si>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</si>
  <si>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</si>
  <si>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</si>
  <si>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</si>
  <si>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</si>
  <si>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</si>
  <si>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</si>
  <si>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</si>
  <si>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</si>
  <si>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</si>
  <si>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</si>
  <si>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</si>
  <si>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</si>
  <si>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</si>
  <si>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</si>
  <si>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</si>
  <si>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</si>
  <si>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</si>
  <si>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</si>
  <si>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</si>
  <si>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</si>
  <si>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</si>
  <si>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</si>
  <si>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</si>
  <si>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</si>
  <si>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</si>
  <si>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</si>
  <si>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</si>
  <si>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</si>
  <si>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</si>
  <si>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</si>
  <si>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</si>
  <si>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</si>
  <si>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</si>
  <si>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</si>
  <si>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</si>
  <si>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</si>
  <si>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</si>
  <si>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</si>
  <si>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</si>
  <si>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</si>
  <si>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</si>
  <si>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</si>
  <si>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</si>
  <si>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</si>
  <si>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</si>
  <si>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</si>
  <si>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</si>
  <si>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</si>
  <si>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</si>
  <si>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</si>
  <si>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</si>
  <si>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</si>
  <si>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</si>
  <si>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</si>
  <si>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</si>
  <si>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</si>
  <si>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</si>
  <si>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</si>
  <si>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</si>
  <si>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</si>
  <si>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</si>
  <si>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</si>
  <si>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</si>
  <si>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</si>
  <si>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</si>
  <si>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</si>
  <si>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</si>
  <si>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</si>
  <si>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</si>
  <si>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</si>
  <si>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</si>
  <si>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</si>
  <si>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</si>
  <si>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</si>
  <si>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</si>
  <si>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</si>
  <si>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</si>
  <si>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</si>
  <si>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</si>
  <si>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</si>
  <si>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</si>
  <si>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</si>
  <si>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</si>
  <si>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</si>
  <si>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</si>
  <si>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</si>
  <si>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</si>
  <si>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</si>
  <si>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</si>
  <si>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</si>
  <si>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</si>
  <si>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</si>
  <si>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</si>
  <si>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</si>
  <si>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</si>
  <si>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</si>
  <si>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</si>
  <si>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</si>
  <si>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</si>
  <si>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</si>
  <si>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</si>
  <si>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</si>
  <si>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</si>
  <si>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</si>
  <si>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</si>
  <si>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</si>
  <si>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</si>
  <si>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</si>
  <si>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</si>
  <si>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</si>
  <si>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</si>
  <si>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</si>
  <si>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</si>
  <si>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</si>
  <si>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</si>
  <si>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</si>
  <si>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</si>
  <si>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</si>
  <si>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</si>
  <si>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</si>
  <si>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</si>
  <si>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</si>
  <si>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</si>
  <si>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</si>
  <si>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</si>
  <si>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</si>
  <si>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</si>
  <si>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</si>
  <si>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</si>
  <si>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</si>
  <si>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</si>
  <si>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</si>
  <si>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</si>
  <si>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</si>
  <si>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</si>
  <si>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</si>
  <si>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</si>
  <si>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</si>
  <si>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</si>
  <si>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</si>
  <si>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</si>
  <si>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</si>
  <si>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</si>
  <si>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</si>
  <si>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</si>
  <si>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</si>
  <si>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</si>
  <si>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</si>
  <si>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</si>
  <si>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</si>
  <si>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</si>
  <si>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</si>
  <si>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</si>
  <si>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</si>
  <si>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</si>
  <si>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</si>
  <si>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</si>
  <si>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</si>
  <si>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</si>
  <si>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</si>
  <si>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</si>
  <si>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</si>
  <si>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</si>
  <si>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</si>
  <si>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</si>
  <si>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</si>
  <si>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</si>
  <si>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</si>
  <si>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</si>
  <si>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</si>
  <si>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</si>
  <si>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</si>
  <si>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</si>
  <si>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</si>
  <si>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</si>
  <si>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</si>
  <si>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</si>
  <si>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</si>
  <si>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</si>
  <si>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</si>
  <si>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</si>
  <si>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</si>
  <si>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</si>
  <si>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</si>
  <si>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</si>
  <si>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</si>
  <si>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</si>
  <si>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</si>
  <si>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</si>
  <si>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</si>
  <si>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</si>
  <si>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</si>
  <si>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</si>
  <si>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</si>
  <si>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</si>
  <si>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</si>
  <si>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</si>
  <si>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</si>
  <si>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</si>
  <si>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</si>
  <si>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</si>
  <si>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</si>
  <si>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</si>
  <si>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</si>
  <si>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</si>
  <si>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</si>
  <si>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</si>
  <si>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</si>
  <si>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</si>
  <si>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</si>
  <si>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</si>
  <si>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</si>
  <si>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</si>
  <si>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</si>
  <si>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</si>
  <si>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</si>
  <si>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</si>
  <si>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</si>
  <si>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</si>
  <si>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</si>
  <si>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</si>
  <si>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</si>
  <si>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</si>
  <si>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</si>
  <si>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</si>
  <si>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</si>
  <si>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</si>
  <si>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</si>
  <si>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</si>
  <si>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</si>
  <si>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</si>
  <si>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</si>
  <si>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</si>
  <si>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</si>
  <si>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</si>
  <si>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</si>
  <si>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</si>
  <si>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</si>
  <si>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</si>
  <si>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</si>
  <si>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</si>
  <si>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</si>
  <si>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</si>
  <si>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</si>
  <si>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</si>
  <si>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</si>
  <si>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</si>
  <si>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</si>
  <si>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</si>
  <si>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</si>
  <si>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</si>
  <si>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</si>
  <si>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</si>
  <si>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</si>
  <si>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</si>
  <si>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</si>
  <si>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</si>
  <si>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</si>
  <si>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</si>
  <si>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</si>
  <si>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</si>
  <si>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</si>
  <si>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</si>
  <si>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</si>
  <si>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</si>
  <si>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</si>
  <si>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</si>
  <si>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</si>
  <si>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</si>
  <si>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</si>
  <si>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</si>
  <si>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</si>
  <si>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</si>
  <si>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</si>
  <si>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</si>
  <si>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</si>
  <si>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</si>
  <si>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</si>
  <si>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</si>
  <si>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</si>
  <si>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</si>
  <si>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</si>
  <si>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</si>
  <si>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</si>
  <si>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</si>
  <si>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</si>
  <si>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</si>
  <si>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</si>
  <si>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</si>
  <si>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</si>
  <si>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</si>
  <si>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</si>
  <si>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</si>
  <si>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</si>
  <si>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</si>
  <si>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</si>
  <si>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</si>
  <si>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</si>
  <si>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</si>
  <si>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</si>
  <si>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</si>
  <si>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</si>
  <si>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</si>
  <si>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</si>
  <si>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</si>
  <si>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</si>
  <si>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</si>
  <si>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</si>
  <si>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</si>
  <si>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</si>
  <si>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</si>
  <si>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</si>
  <si>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</si>
  <si>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</si>
  <si>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</si>
  <si>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</si>
  <si>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</si>
  <si>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</si>
  <si>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</si>
  <si>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</si>
  <si>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</si>
  <si>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</si>
  <si>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</si>
  <si>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</si>
  <si>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</si>
  <si>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</si>
  <si>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</si>
  <si>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</si>
  <si>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</si>
  <si>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</si>
  <si>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</si>
  <si>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</si>
  <si>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</si>
  <si>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</si>
  <si>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</si>
  <si>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</si>
  <si>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</si>
  <si>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</si>
  <si>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</si>
  <si>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</si>
  <si>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</si>
  <si>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</si>
  <si>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</si>
  <si>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</si>
  <si>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</si>
  <si>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</si>
  <si>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</si>
  <si>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</si>
  <si>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</si>
  <si>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</si>
  <si>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</si>
  <si>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</si>
  <si>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</si>
  <si>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</si>
  <si>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</si>
  <si>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</si>
  <si>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</si>
  <si>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</si>
  <si>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</si>
  <si>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</si>
  <si>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</si>
  <si>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</si>
  <si>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</si>
  <si>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</si>
  <si>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</si>
  <si>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</si>
  <si>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</si>
  <si>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</si>
  <si>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</si>
  <si>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</si>
  <si>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</si>
  <si>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</si>
  <si>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</si>
  <si>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</si>
  <si>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</si>
  <si>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</si>
  <si>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</si>
  <si>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</si>
  <si>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</si>
  <si>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</si>
  <si>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</si>
  <si>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</si>
  <si>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</si>
  <si>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</si>
  <si>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</si>
  <si>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</si>
  <si>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</si>
  <si>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</si>
  <si>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</si>
  <si>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</si>
  <si>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</si>
  <si>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</si>
  <si>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</si>
  <si>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</si>
  <si>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</si>
  <si>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</si>
  <si>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</si>
  <si>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</si>
  <si>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</si>
  <si>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</si>
  <si>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</si>
  <si>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</si>
  <si>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</si>
  <si>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</si>
  <si>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</si>
  <si>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</si>
  <si>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</si>
  <si>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</si>
  <si>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</si>
  <si>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</si>
  <si>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</si>
  <si>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</si>
  <si>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</si>
  <si>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</si>
  <si>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</si>
  <si>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</si>
  <si>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</si>
  <si>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</si>
  <si>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</si>
  <si>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</si>
  <si>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</si>
  <si>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</si>
  <si>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</si>
  <si>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</si>
  <si>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</si>
  <si>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</si>
  <si>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</si>
  <si>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</si>
  <si>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</si>
  <si>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</si>
  <si>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</si>
  <si>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</si>
  <si>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</si>
  <si>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</si>
  <si>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</si>
  <si>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</si>
  <si>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</si>
  <si>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</si>
  <si>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</si>
  <si>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</si>
  <si>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</si>
  <si>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</si>
  <si>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</si>
  <si>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</si>
  <si>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</si>
  <si>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</si>
  <si>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</si>
  <si>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</si>
  <si>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</si>
  <si>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</si>
  <si>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</si>
  <si>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</si>
  <si>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</si>
  <si>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</si>
  <si>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</si>
  <si>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</si>
  <si>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</si>
  <si>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</si>
  <si>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</si>
  <si>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</si>
  <si>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</si>
  <si>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</si>
  <si>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</si>
  <si>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</si>
  <si>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</si>
  <si>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</si>
  <si>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</si>
  <si>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</si>
  <si>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</si>
  <si>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</si>
  <si>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</si>
  <si>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</si>
  <si>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</si>
  <si>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</si>
  <si>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</si>
  <si>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</si>
  <si>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</si>
  <si>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</si>
  <si>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</si>
  <si>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</si>
  <si>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</si>
  <si>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</si>
  <si>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</si>
  <si>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</si>
  <si>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</si>
  <si>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</si>
  <si>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</si>
  <si>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</si>
  <si>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</si>
  <si>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</si>
  <si>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</si>
  <si>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</si>
  <si>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</si>
  <si>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</si>
  <si>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</si>
  <si>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</si>
  <si>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</si>
  <si>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</si>
  <si>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</si>
  <si>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</si>
  <si>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</si>
  <si>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</si>
  <si>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</si>
  <si>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</si>
  <si>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</si>
  <si>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</si>
  <si>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</si>
  <si>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</si>
  <si>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</si>
  <si>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</si>
  <si>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</si>
  <si>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</si>
  <si>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</si>
  <si>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</si>
  <si>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</si>
  <si>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</si>
  <si>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</si>
  <si>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</si>
  <si>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</si>
  <si>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</si>
  <si>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</si>
  <si>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</si>
  <si>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</si>
  <si>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</si>
  <si>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</si>
  <si>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</si>
  <si>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</si>
  <si>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</si>
  <si>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</si>
  <si>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</si>
  <si>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</si>
  <si>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</si>
  <si>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</si>
  <si>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</si>
  <si>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</si>
  <si>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</si>
  <si>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</si>
  <si>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</si>
  <si>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</si>
  <si>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</si>
  <si>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</si>
  <si>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</si>
  <si>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</si>
  <si>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</si>
  <si>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</si>
  <si>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</si>
  <si>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</si>
  <si>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</si>
  <si>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</si>
  <si>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</si>
  <si>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</si>
  <si>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</si>
  <si>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</si>
  <si>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</si>
  <si>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</si>
  <si>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</si>
  <si>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</si>
  <si>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</si>
  <si>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</si>
  <si>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</si>
  <si>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</si>
  <si>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</si>
  <si>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</si>
  <si>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</si>
  <si>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</si>
  <si>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</si>
  <si>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</si>
  <si>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</si>
  <si>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</si>
  <si>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</si>
  <si>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</si>
  <si>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</si>
  <si>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</si>
  <si>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</si>
  <si>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</si>
  <si>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</si>
  <si>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</si>
  <si>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</si>
  <si>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</si>
  <si>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</si>
  <si>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</si>
  <si>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</si>
  <si>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</si>
  <si>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</si>
  <si>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</si>
  <si>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</si>
  <si>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</si>
  <si>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</si>
  <si>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</si>
  <si>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</si>
  <si>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</si>
  <si>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</si>
  <si>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</si>
  <si>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</si>
  <si>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</si>
  <si>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</si>
  <si>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</si>
  <si>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</si>
  <si>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</si>
  <si>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</si>
  <si>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</si>
  <si>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</si>
  <si>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</si>
  <si>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</si>
  <si>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</si>
  <si>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</si>
  <si>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</si>
  <si>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</si>
  <si>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</si>
  <si>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</si>
  <si>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</si>
  <si>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</si>
  <si>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</si>
  <si>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</si>
  <si>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</si>
  <si>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</si>
  <si>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</si>
  <si>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</si>
  <si>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</si>
  <si>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</si>
  <si>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</si>
  <si>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</si>
  <si>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</si>
  <si>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</si>
  <si>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</si>
  <si>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</si>
  <si>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</si>
  <si>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</si>
  <si>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</si>
  <si>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</si>
  <si>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</si>
  <si>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</si>
  <si>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</si>
  <si>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</si>
  <si>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</si>
  <si>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</si>
  <si>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</si>
  <si>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</si>
  <si>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</si>
  <si>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</si>
  <si>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</si>
  <si>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</si>
  <si>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</si>
  <si>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</si>
  <si>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</si>
  <si>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</si>
  <si>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</si>
  <si>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</si>
  <si>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</si>
  <si>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</si>
  <si>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</si>
  <si>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</si>
  <si>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</si>
  <si>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</si>
  <si>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</si>
  <si>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</si>
  <si>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</si>
  <si>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</si>
  <si>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</si>
  <si>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</si>
  <si>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</si>
  <si>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</si>
  <si>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</si>
  <si>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</si>
  <si>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</si>
  <si>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</si>
  <si>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</si>
  <si>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</si>
  <si>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</si>
  <si>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</si>
  <si>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</si>
  <si>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</si>
  <si>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</si>
  <si>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</si>
  <si>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</si>
  <si>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</si>
  <si>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</si>
  <si>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</si>
  <si>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</si>
  <si>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</si>
  <si>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</si>
  <si>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</si>
  <si>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</si>
  <si>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</si>
  <si>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</si>
  <si>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</si>
  <si>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</si>
  <si>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</si>
  <si>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</si>
  <si>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</si>
  <si>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</si>
  <si>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</si>
  <si>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</si>
  <si>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</si>
  <si>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</si>
  <si>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</si>
  <si>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</si>
  <si>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</si>
  <si>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</si>
  <si>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</si>
  <si>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</si>
  <si>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</si>
  <si>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</si>
  <si>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</si>
  <si>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</si>
  <si>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</si>
  <si>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</si>
  <si>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</si>
  <si>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</si>
  <si>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</si>
  <si>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</si>
  <si>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</si>
  <si>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</si>
  <si>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</si>
  <si>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</si>
  <si>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</si>
  <si>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</si>
  <si>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</si>
  <si>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</si>
  <si>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</si>
  <si>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</si>
  <si>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</si>
  <si>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</si>
  <si>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</si>
  <si>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</si>
  <si>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</si>
  <si>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</si>
  <si>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</si>
  <si>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</si>
  <si>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</si>
  <si>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</si>
  <si>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</si>
  <si>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</si>
  <si>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</si>
  <si>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</si>
  <si>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</si>
  <si>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</si>
  <si>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</si>
  <si>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</si>
  <si>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</si>
  <si>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</si>
  <si>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</si>
  <si>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</si>
  <si>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</si>
  <si>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</si>
  <si>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</si>
  <si>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</si>
  <si>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</si>
  <si>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</si>
  <si>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</si>
  <si>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</si>
  <si>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</si>
  <si>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</si>
  <si>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</si>
  <si>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</si>
  <si>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</si>
  <si>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</si>
  <si>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</si>
  <si>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</si>
  <si>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</si>
  <si>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</si>
  <si>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</si>
  <si>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</si>
  <si>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</si>
  <si>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</si>
  <si>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</si>
  <si>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</si>
  <si>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</si>
  <si>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</si>
  <si>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</si>
  <si>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</si>
  <si>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</si>
  <si>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</si>
  <si>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</si>
  <si>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</si>
  <si>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</si>
  <si>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</si>
  <si>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</si>
  <si>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</si>
  <si>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</si>
  <si>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</si>
  <si>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</si>
  <si>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</si>
  <si>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</si>
  <si>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</si>
  <si>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</si>
  <si>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</si>
  <si>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</si>
  <si>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</si>
  <si>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</si>
  <si>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</si>
  <si>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</si>
  <si>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</si>
  <si>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</si>
  <si>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</si>
  <si>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</si>
  <si>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</si>
  <si>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</si>
  <si>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</si>
  <si>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</si>
  <si>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</si>
  <si>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</si>
  <si>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</si>
  <si>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</si>
  <si>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</si>
  <si>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</si>
  <si>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</si>
  <si>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</si>
  <si>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</si>
  <si>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</si>
  <si>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</si>
  <si>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</si>
  <si>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</si>
  <si>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</si>
  <si>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</si>
  <si>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</si>
  <si>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</si>
  <si>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</si>
  <si>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</si>
  <si>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</si>
  <si>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</si>
  <si>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</si>
  <si>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</si>
  <si>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</si>
  <si>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</si>
  <si>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</si>
  <si>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</si>
  <si>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</si>
  <si>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</si>
  <si>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</si>
  <si>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</si>
  <si>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</si>
  <si>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</si>
  <si>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</si>
  <si>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</si>
  <si>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</si>
  <si>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</si>
  <si>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</si>
  <si>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</si>
  <si>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</si>
  <si>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</si>
  <si>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</si>
  <si>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</si>
  <si>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</si>
  <si>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</si>
  <si>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</si>
  <si>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</si>
  <si>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</si>
  <si>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</si>
  <si>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</si>
  <si>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</si>
  <si>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</si>
  <si>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</si>
  <si>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</si>
  <si>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</si>
  <si>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</si>
  <si>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</si>
  <si>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</si>
  <si>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</si>
  <si>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</si>
  <si>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</si>
  <si>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</si>
  <si>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</si>
  <si>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</si>
  <si>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</si>
  <si>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</si>
  <si>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</si>
  <si>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</si>
  <si>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</si>
  <si>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</si>
  <si>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</si>
  <si>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</si>
  <si>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</si>
  <si>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</si>
  <si>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</si>
  <si>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</si>
  <si>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</si>
  <si>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</si>
  <si>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</si>
  <si>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</si>
  <si>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</si>
  <si>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</si>
  <si>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</si>
  <si>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</si>
  <si>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</si>
  <si>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</si>
  <si>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</si>
  <si>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</si>
  <si>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</si>
  <si>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</si>
  <si>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</si>
  <si>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</si>
  <si>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</si>
  <si>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</si>
  <si>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</si>
  <si>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</si>
  <si>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</si>
  <si>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</si>
  <si>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</si>
  <si>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</si>
  <si>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</si>
  <si>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</si>
  <si>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</si>
  <si>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</si>
  <si>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</si>
  <si>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</si>
  <si>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</si>
  <si>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</si>
  <si>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</si>
  <si>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</si>
  <si>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</si>
  <si>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</si>
  <si>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</si>
  <si>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</si>
  <si>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</si>
  <si>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</si>
  <si>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</si>
  <si>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</si>
  <si>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</si>
  <si>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</si>
  <si>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</si>
  <si>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</si>
  <si>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</si>
  <si>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</si>
  <si>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</si>
  <si>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</si>
  <si>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</si>
  <si>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</si>
  <si>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</si>
  <si>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</si>
  <si>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</si>
  <si>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</si>
  <si>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</si>
  <si>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</si>
  <si>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</si>
  <si>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</si>
  <si>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</si>
  <si>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</si>
  <si>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</si>
  <si>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</si>
  <si>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</si>
  <si>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</si>
  <si>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</si>
  <si>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</si>
  <si>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</si>
  <si>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</si>
  <si>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</si>
  <si>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</si>
  <si>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</si>
  <si>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</si>
  <si>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</si>
  <si>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</si>
  <si>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</si>
  <si>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</si>
  <si>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</si>
  <si>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</si>
  <si>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</si>
  <si>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</si>
  <si>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</si>
  <si>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</si>
  <si>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</si>
  <si>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</si>
  <si>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</si>
  <si>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</si>
  <si>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</si>
  <si>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</si>
  <si>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</si>
  <si>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</si>
  <si>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</si>
  <si>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</si>
  <si>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</si>
  <si>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</si>
  <si>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</si>
  <si>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</si>
  <si>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</si>
  <si>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</si>
  <si>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</si>
  <si>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</si>
  <si>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</si>
  <si>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</si>
  <si>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</si>
  <si>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</si>
  <si>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</si>
  <si>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</si>
  <si>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</si>
  <si>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</si>
  <si>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</si>
  <si>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</si>
  <si>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</si>
  <si>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</si>
  <si>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</si>
  <si>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</si>
  <si>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</si>
  <si>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</si>
  <si>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</si>
  <si>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</si>
  <si>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</si>
  <si>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</si>
  <si>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</si>
  <si>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</si>
  <si>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</si>
  <si>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</si>
  <si>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</si>
  <si>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</si>
  <si>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</si>
  <si>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</si>
  <si>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</si>
  <si>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</si>
  <si>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</si>
  <si>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</si>
  <si>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</si>
  <si>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</si>
  <si>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</si>
  <si>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</si>
  <si>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</si>
  <si>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</si>
  <si>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</si>
  <si>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</si>
  <si>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</si>
  <si>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</si>
  <si>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</si>
  <si>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</si>
  <si>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</si>
  <si>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</si>
  <si>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</si>
  <si>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</si>
  <si>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</si>
  <si>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</si>
  <si>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</si>
  <si>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</si>
  <si>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</si>
  <si>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</si>
  <si>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</si>
  <si>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</si>
  <si>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</si>
  <si>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</si>
  <si>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</si>
  <si>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</si>
  <si>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</si>
  <si>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</si>
  <si>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</si>
  <si>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</si>
  <si>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</si>
  <si>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</si>
  <si>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</si>
  <si>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</si>
  <si>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</si>
  <si>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</si>
  <si>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</si>
  <si>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</si>
  <si>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</si>
  <si>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</si>
  <si>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</si>
  <si>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</si>
  <si>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</si>
  <si>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</si>
  <si>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</si>
  <si>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</si>
  <si>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</si>
  <si>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</si>
  <si>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</si>
  <si>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</si>
  <si>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</si>
  <si>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</si>
  <si>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</si>
  <si>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</si>
  <si>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</si>
  <si>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</si>
  <si>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</si>
  <si>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</si>
  <si>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</si>
  <si>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</si>
  <si>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</si>
  <si>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</si>
  <si>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</si>
  <si>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</si>
  <si>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</si>
  <si>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</si>
  <si>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</si>
  <si>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</si>
  <si>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</si>
  <si>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</si>
  <si>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</si>
  <si>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</si>
  <si>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</si>
  <si>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</si>
  <si>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</si>
  <si>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</si>
  <si>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</si>
  <si>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</si>
  <si>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</si>
  <si>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</si>
  <si>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</si>
  <si>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</si>
  <si>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</si>
  <si>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</si>
  <si>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</si>
  <si>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</si>
  <si>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</si>
  <si>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</si>
  <si>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</si>
  <si>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</si>
  <si>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</si>
  <si>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</si>
  <si>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</si>
  <si>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</si>
  <si>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</si>
  <si>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</si>
  <si>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</si>
  <si>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</si>
  <si>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</si>
  <si>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</si>
  <si>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</si>
  <si>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</si>
  <si>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</si>
  <si>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</si>
  <si>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</si>
  <si>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</si>
  <si>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</si>
  <si>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</si>
  <si>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</si>
  <si>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</si>
  <si>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</si>
  <si>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</si>
  <si>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</si>
  <si>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</si>
  <si>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</si>
  <si>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</si>
  <si>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</si>
  <si>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</si>
  <si>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</si>
  <si>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</si>
  <si>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</si>
  <si>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</si>
  <si>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</si>
  <si>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</si>
  <si>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</si>
  <si>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</si>
  <si>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</si>
  <si>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</si>
  <si>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</si>
  <si>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</si>
  <si>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</si>
  <si>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</si>
  <si>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</si>
  <si>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</si>
  <si>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</si>
  <si>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</si>
  <si>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</si>
  <si>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</si>
  <si>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</si>
  <si>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</si>
  <si>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</si>
  <si>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</si>
  <si>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</si>
  <si>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</si>
  <si>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</si>
  <si>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</si>
  <si>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</si>
  <si>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</si>
  <si>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</si>
  <si>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</si>
  <si>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</si>
  <si>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</si>
  <si>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</si>
  <si>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</si>
  <si>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</si>
  <si>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</si>
  <si>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</si>
  <si>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</si>
  <si>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</si>
  <si>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</si>
  <si>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</si>
  <si>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</si>
  <si>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</si>
  <si>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</si>
  <si>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</si>
  <si>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</si>
  <si>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</si>
  <si>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</si>
  <si>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</si>
  <si>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</si>
  <si>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</si>
  <si>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</si>
  <si>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</si>
  <si>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</si>
  <si>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</si>
  <si>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</si>
  <si>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</si>
  <si>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</si>
  <si>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</si>
  <si>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</si>
  <si>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</si>
  <si>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</si>
  <si>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</si>
  <si>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</si>
  <si>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</si>
  <si>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</si>
  <si>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</si>
  <si>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</si>
  <si>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</si>
  <si>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</si>
  <si>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</si>
  <si>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</si>
  <si>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</si>
  <si>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</si>
  <si>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</si>
  <si>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</si>
  <si>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</si>
  <si>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</si>
  <si>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</si>
  <si>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</si>
  <si>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</si>
  <si>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</si>
  <si>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</si>
  <si>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</si>
  <si>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</si>
  <si>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</si>
  <si>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</si>
  <si>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</si>
  <si>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</si>
  <si>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</si>
  <si>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</si>
  <si>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</si>
  <si>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</si>
  <si>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</si>
  <si>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</si>
  <si>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</si>
  <si>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</si>
  <si>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</si>
  <si>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</si>
  <si>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</si>
  <si>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</si>
  <si>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</si>
  <si>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</si>
  <si>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</si>
  <si>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</si>
  <si>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</si>
  <si>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</si>
  <si>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</si>
  <si>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</si>
  <si>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</si>
  <si>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</si>
  <si>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</si>
  <si>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</si>
  <si>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</si>
  <si>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</si>
  <si>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</si>
  <si>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</si>
  <si>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</si>
  <si>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</si>
  <si>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</si>
  <si>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</si>
  <si>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</si>
  <si>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</si>
  <si>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</si>
  <si>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</si>
  <si>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</si>
  <si>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</si>
  <si>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</si>
  <si>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</si>
  <si>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</si>
  <si>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</si>
  <si>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</si>
  <si>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</si>
  <si>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</si>
  <si>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</si>
  <si>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</si>
  <si>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</si>
  <si>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</si>
  <si>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</si>
  <si>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</si>
  <si>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</si>
  <si>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</si>
  <si>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</si>
  <si>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</si>
  <si>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</si>
  <si>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</si>
  <si>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</si>
  <si>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</si>
  <si>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</si>
  <si>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</si>
  <si>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</si>
  <si>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</si>
  <si>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</si>
  <si>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</si>
  <si>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</si>
  <si>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</si>
  <si>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</si>
  <si>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</si>
  <si>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</si>
  <si>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</si>
  <si>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</si>
  <si>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</si>
  <si>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</si>
  <si>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</si>
  <si>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</si>
  <si>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</si>
  <si>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</si>
  <si>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</si>
  <si>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</si>
  <si>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</si>
  <si>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</si>
  <si>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</si>
  <si>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</si>
  <si>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</si>
  <si>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</si>
  <si>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</si>
  <si>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</si>
  <si>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</si>
  <si>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</si>
  <si>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</si>
  <si>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</si>
  <si>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</si>
  <si>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</si>
  <si>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</si>
  <si>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</si>
  <si>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</si>
  <si>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</si>
  <si>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</si>
  <si>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</si>
  <si>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</si>
  <si>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</si>
  <si>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</si>
  <si>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</si>
  <si>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</si>
  <si>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</si>
  <si>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</si>
  <si>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</si>
  <si>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</si>
  <si>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</si>
  <si>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</si>
  <si>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</si>
  <si>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</si>
  <si>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</si>
  <si>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</si>
  <si>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</si>
  <si>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</si>
  <si>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</si>
  <si>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</si>
  <si>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</si>
  <si>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</si>
  <si>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</si>
  <si>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</si>
  <si>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</si>
  <si>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</si>
  <si>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</si>
  <si>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</si>
  <si>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</si>
  <si>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</si>
  <si>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</si>
  <si>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</si>
  <si>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</si>
  <si>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</si>
  <si>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</si>
  <si>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</si>
  <si>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</si>
  <si>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</si>
  <si>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</si>
  <si>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</si>
  <si>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</si>
  <si>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</si>
  <si>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</si>
  <si>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</si>
  <si>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</si>
  <si>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</si>
  <si>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</si>
  <si>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</si>
  <si>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</si>
  <si>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</si>
  <si>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</si>
  <si>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</si>
  <si>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</si>
  <si>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</si>
  <si>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</si>
  <si>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</si>
  <si>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</si>
  <si>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</si>
  <si>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</si>
  <si>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</si>
  <si>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</si>
  <si>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</si>
  <si>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</si>
  <si>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</si>
  <si>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</si>
  <si>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</si>
  <si>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</si>
  <si>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</si>
  <si>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</si>
  <si>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</si>
  <si>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</si>
  <si>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</si>
  <si>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</si>
  <si>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</si>
  <si>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</si>
  <si>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</si>
  <si>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</si>
  <si>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</si>
  <si>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</si>
  <si>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</si>
  <si>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</si>
  <si>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</si>
  <si>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</si>
  <si>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</si>
  <si>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</si>
  <si>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</si>
  <si>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</si>
  <si>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</si>
  <si>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</si>
  <si>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</si>
  <si>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</si>
  <si>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</si>
  <si>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</si>
  <si>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</si>
  <si>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</si>
  <si>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</si>
  <si>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</si>
  <si>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</si>
  <si>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</si>
  <si>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</si>
  <si>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</si>
  <si>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</si>
  <si>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</si>
  <si>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</si>
  <si>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</si>
  <si>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</si>
  <si>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</si>
  <si>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</si>
  <si>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</si>
  <si>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</si>
  <si>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</si>
  <si>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</si>
  <si>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</si>
  <si>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</si>
  <si>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</si>
  <si>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</si>
  <si>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</si>
  <si>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</si>
  <si>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</si>
  <si>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</si>
  <si>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</si>
  <si>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</si>
  <si>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</si>
  <si>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</si>
  <si>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</si>
  <si>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</si>
  <si>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</si>
  <si>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</si>
  <si>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</si>
  <si>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</si>
  <si>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</si>
  <si>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</si>
  <si>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</si>
  <si>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</si>
  <si>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</si>
  <si>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</si>
  <si>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</si>
  <si>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</si>
  <si>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</si>
  <si>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</si>
  <si>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</si>
  <si>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</si>
  <si>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</si>
  <si>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</si>
  <si>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</si>
  <si>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</si>
  <si>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</si>
  <si>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</si>
  <si>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</si>
  <si>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</si>
  <si>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</si>
  <si>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</si>
  <si>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</si>
  <si>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</si>
  <si>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</si>
  <si>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</si>
  <si>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</si>
  <si>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</si>
  <si>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</si>
  <si>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</si>
  <si>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</si>
  <si>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</si>
  <si>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</si>
  <si>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</si>
  <si>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</si>
  <si>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</si>
  <si>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</si>
  <si>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</si>
  <si>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</si>
  <si>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</si>
  <si>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</si>
  <si>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</si>
  <si>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</si>
  <si>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</si>
  <si>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</si>
  <si>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</si>
  <si>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</si>
  <si>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</si>
  <si>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</si>
  <si>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</si>
  <si>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</si>
  <si>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</si>
  <si>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</si>
  <si>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</si>
  <si>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</si>
  <si>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</si>
  <si>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</si>
  <si>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</si>
  <si>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</si>
  <si>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</si>
  <si>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</si>
  <si>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</si>
  <si>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</si>
  <si>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</si>
  <si>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</si>
  <si>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</si>
  <si>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</si>
  <si>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</si>
  <si>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</si>
  <si>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</si>
  <si>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</si>
  <si>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</si>
  <si>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</si>
  <si>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</si>
  <si>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</si>
  <si>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</si>
  <si>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</si>
  <si>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</si>
  <si>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</si>
  <si>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</si>
  <si>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</si>
  <si>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</si>
  <si>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</si>
  <si>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</si>
  <si>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</si>
  <si>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</si>
  <si>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</si>
  <si>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</si>
  <si>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</si>
  <si>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</si>
  <si>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</si>
  <si>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</si>
  <si>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</si>
  <si>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</si>
  <si>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</si>
  <si>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</si>
  <si>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</si>
  <si>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</si>
  <si>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</si>
  <si>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</si>
  <si>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</si>
  <si>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</si>
  <si>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</si>
  <si>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</si>
  <si>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</si>
  <si>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</si>
  <si>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</si>
  <si>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</si>
  <si>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</si>
  <si>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</si>
  <si>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</si>
  <si>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</si>
  <si>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</si>
  <si>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</si>
  <si>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</si>
  <si>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</si>
  <si>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</si>
  <si>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</si>
  <si>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</si>
  <si>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</si>
  <si>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</si>
  <si>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</si>
  <si>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</si>
  <si>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</si>
  <si>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</si>
  <si>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</si>
  <si>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</si>
  <si>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</si>
  <si>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</si>
  <si>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</si>
  <si>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</si>
  <si>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</si>
  <si>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</si>
  <si>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</si>
  <si>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</si>
  <si>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</si>
  <si>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</si>
  <si>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</si>
  <si>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</si>
  <si>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</si>
  <si>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</si>
  <si>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</si>
  <si>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</si>
  <si>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</si>
  <si>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</si>
  <si>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</si>
  <si>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</si>
  <si>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</si>
  <si>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</si>
  <si>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</si>
  <si>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</si>
  <si>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</si>
  <si>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</si>
  <si>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</si>
  <si>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</si>
  <si>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</si>
  <si>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</si>
  <si>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</si>
  <si>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</si>
  <si>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</si>
  <si>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</si>
  <si>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</si>
  <si>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</si>
  <si>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</si>
  <si>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</si>
  <si>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</si>
  <si>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</si>
  <si>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</si>
  <si>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</si>
  <si>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</si>
  <si>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</si>
  <si>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</si>
  <si>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</si>
  <si>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</si>
  <si>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</si>
  <si>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</si>
  <si>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</si>
  <si>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</si>
  <si>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</si>
  <si>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</si>
  <si>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</si>
  <si>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</si>
  <si>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</si>
  <si>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</si>
  <si>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</si>
  <si>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</si>
  <si>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</si>
  <si>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</si>
  <si>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</si>
  <si>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</si>
  <si>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</si>
  <si>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</si>
  <si>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</si>
  <si>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</si>
  <si>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</si>
  <si>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</si>
  <si>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</si>
  <si>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</si>
  <si>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</si>
  <si>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</si>
  <si>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</si>
  <si>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</si>
  <si>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</si>
  <si>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</si>
  <si>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</si>
  <si>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</si>
  <si>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</si>
  <si>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</si>
  <si>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</si>
  <si>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</si>
  <si>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</si>
  <si>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</si>
  <si>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</si>
  <si>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</si>
  <si>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</si>
  <si>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</si>
  <si>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</si>
  <si>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</si>
  <si>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</si>
  <si>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</si>
  <si>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</si>
  <si>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</si>
  <si>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</si>
  <si>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</si>
  <si>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</si>
  <si>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</si>
  <si>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</si>
  <si>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</si>
  <si>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</si>
  <si>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</si>
  <si>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</si>
  <si>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</si>
  <si>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</si>
  <si>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</si>
  <si>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</si>
  <si>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</si>
  <si>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</si>
  <si>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</si>
  <si>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</si>
  <si>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</si>
  <si>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</si>
  <si>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</si>
  <si>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</si>
  <si>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</si>
  <si>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</si>
  <si>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</si>
  <si>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</si>
  <si>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</si>
  <si>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</si>
  <si>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</si>
  <si>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</si>
  <si>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</si>
  <si>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</si>
  <si>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</si>
  <si>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</si>
  <si>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</si>
  <si>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</si>
  <si>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</si>
  <si>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</si>
  <si>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</si>
  <si>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</si>
  <si>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</si>
  <si>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</si>
  <si>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</si>
  <si>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</si>
  <si>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</si>
  <si>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</si>
  <si>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</si>
  <si>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</si>
  <si>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</si>
  <si>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</si>
  <si>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</si>
  <si>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</si>
  <si>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</si>
  <si>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</si>
  <si>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</si>
  <si>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</si>
  <si>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</si>
  <si>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</si>
  <si>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</si>
  <si>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</si>
  <si>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</si>
  <si>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</si>
  <si>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</si>
  <si>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</si>
  <si>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</si>
  <si>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</si>
  <si>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</si>
  <si>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</si>
  <si>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</si>
  <si>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</si>
  <si>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</si>
  <si>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</si>
  <si>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</si>
  <si>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</si>
  <si>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</si>
  <si>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</si>
  <si>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</si>
  <si>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</si>
  <si>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</si>
  <si>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</si>
  <si>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</si>
  <si>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</si>
  <si>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</si>
  <si>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</si>
  <si>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</si>
  <si>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</si>
  <si>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</si>
  <si>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</si>
  <si>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</si>
  <si>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</si>
  <si>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</si>
  <si>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</si>
  <si>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</si>
  <si>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</si>
  <si>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</si>
  <si>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</si>
  <si>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</si>
  <si>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</si>
  <si>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</si>
  <si>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</si>
  <si>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</si>
  <si>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</si>
  <si>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</si>
  <si>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</si>
  <si>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</si>
  <si>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</si>
  <si>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</si>
  <si>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</si>
  <si>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</si>
  <si>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</si>
  <si>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</si>
  <si>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</si>
  <si>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</si>
  <si>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</si>
  <si>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</si>
  <si>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</si>
  <si>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</si>
  <si>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</si>
  <si>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</si>
  <si>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</si>
  <si>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</si>
  <si>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</si>
  <si>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</si>
  <si>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</si>
  <si>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</si>
  <si>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</si>
  <si>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</si>
  <si>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</si>
  <si>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</si>
  <si>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</si>
  <si>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</si>
  <si>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</si>
  <si>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</si>
  <si>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</si>
  <si>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</si>
  <si>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</si>
  <si>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</si>
  <si>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</si>
  <si>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</si>
  <si>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</si>
  <si>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</si>
  <si>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</si>
  <si>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</si>
  <si>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</si>
  <si>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</si>
  <si>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</si>
  <si>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</si>
  <si>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</si>
  <si>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</si>
  <si>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</si>
  <si>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</si>
  <si>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</si>
  <si>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</si>
  <si>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</si>
  <si>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</si>
  <si>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</si>
  <si>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</si>
  <si>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</si>
  <si>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</si>
  <si>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</si>
  <si>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</si>
  <si>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</si>
  <si>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</si>
  <si>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</si>
  <si>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</si>
  <si>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</si>
  <si>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</si>
  <si>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</si>
  <si>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</si>
  <si>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</si>
  <si>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</si>
  <si>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</si>
  <si>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</si>
  <si>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</si>
  <si>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</si>
  <si>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</si>
  <si>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</si>
  <si>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</si>
  <si>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</si>
  <si>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</si>
  <si>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</si>
  <si>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</si>
  <si>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</si>
  <si>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</si>
  <si>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</si>
  <si>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</si>
  <si>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</si>
  <si>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</si>
  <si>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</si>
  <si>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</si>
  <si>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</si>
  <si>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</si>
  <si>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</si>
  <si>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</si>
  <si>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</si>
  <si>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</si>
  <si>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</si>
  <si>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</si>
  <si>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</si>
  <si>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</si>
  <si>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</si>
  <si>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</si>
  <si>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</si>
  <si>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</si>
  <si>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</si>
  <si>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</si>
  <si>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</si>
  <si>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</si>
  <si>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</si>
  <si>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</si>
  <si>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</si>
  <si>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</si>
  <si>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</si>
  <si>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</si>
  <si>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</si>
  <si>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</si>
  <si>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</si>
  <si>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</si>
  <si>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</si>
  <si>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</si>
  <si>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</si>
  <si>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</si>
  <si>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</si>
  <si>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</si>
  <si>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</si>
  <si>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</si>
  <si>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</si>
  <si>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</si>
  <si>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</si>
  <si>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</si>
  <si>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</si>
  <si>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</si>
  <si>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</si>
  <si>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</si>
  <si>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</si>
  <si>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</si>
  <si>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</si>
  <si>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</si>
  <si>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</si>
  <si>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</si>
  <si>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</si>
  <si>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</si>
  <si>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</si>
  <si>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</si>
  <si>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</si>
  <si>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</si>
  <si>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</si>
  <si>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</si>
  <si>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</si>
  <si>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</si>
  <si>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</si>
  <si>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</si>
  <si>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</si>
  <si>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</si>
  <si>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</si>
  <si>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</si>
  <si>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</si>
  <si>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</si>
  <si>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</si>
  <si>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</si>
  <si>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</si>
  <si>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</si>
  <si>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</si>
  <si>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</si>
  <si>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</si>
  <si>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</si>
  <si>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</si>
  <si>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</si>
  <si>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</si>
  <si>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</si>
  <si>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</si>
  <si>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</si>
  <si>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</si>
  <si>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</si>
  <si>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</si>
  <si>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</si>
  <si>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</si>
  <si>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</si>
  <si>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</si>
  <si>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</si>
  <si>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</si>
  <si>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</si>
  <si>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</si>
  <si>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</si>
  <si>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</si>
  <si>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</si>
  <si>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</si>
  <si>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</si>
  <si>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</si>
  <si>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</si>
  <si>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</si>
  <si>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</si>
  <si>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</si>
  <si>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</si>
  <si>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</si>
  <si>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</si>
  <si>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</si>
  <si>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</si>
  <si>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</si>
  <si>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</si>
  <si>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</si>
  <si>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</si>
  <si>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</si>
  <si>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</si>
  <si>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</si>
  <si>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</si>
  <si>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</si>
  <si>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</si>
  <si>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</si>
  <si>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</si>
  <si>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</si>
  <si>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</si>
  <si>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</si>
  <si>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</si>
  <si>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</si>
  <si>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</si>
  <si>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</si>
  <si>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</si>
  <si>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</si>
  <si>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</si>
  <si>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</si>
  <si>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</si>
  <si>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</si>
  <si>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</si>
  <si>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</si>
  <si>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</si>
  <si>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</si>
  <si>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</si>
  <si>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</si>
  <si>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</si>
  <si>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</si>
  <si>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</si>
  <si>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</si>
  <si>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</si>
  <si>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</si>
  <si>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</si>
  <si>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</si>
  <si>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</si>
  <si>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</si>
  <si>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</si>
  <si>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</si>
  <si>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</si>
  <si>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</si>
  <si>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</si>
  <si>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</si>
  <si>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</si>
  <si>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</si>
  <si>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</si>
  <si>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</si>
  <si>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</si>
  <si>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</si>
  <si>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</si>
  <si>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</si>
  <si>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</si>
  <si>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</si>
  <si>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</si>
  <si>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</si>
  <si>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</si>
  <si>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</si>
  <si>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</si>
  <si>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</si>
  <si>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</si>
  <si>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</si>
  <si>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</si>
  <si>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</si>
  <si>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</si>
  <si>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</si>
  <si>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</si>
  <si>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</si>
  <si>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</si>
  <si>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</si>
  <si>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</si>
  <si>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</si>
  <si>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</si>
  <si>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</si>
  <si>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</si>
  <si>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</si>
  <si>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</si>
  <si>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</si>
  <si>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</si>
  <si>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</si>
  <si>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</si>
  <si>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</si>
  <si>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</si>
  <si>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</si>
  <si>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</si>
  <si>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</si>
  <si>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</si>
  <si>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</si>
  <si>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</si>
  <si>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</si>
  <si>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</si>
  <si>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</si>
  <si>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</si>
  <si>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</si>
  <si>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</si>
  <si>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</si>
  <si>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</si>
  <si>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</si>
  <si>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</si>
  <si>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</si>
  <si>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</si>
  <si>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</si>
  <si>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</si>
  <si>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</si>
  <si>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</si>
  <si>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</si>
  <si>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</si>
  <si>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</si>
  <si>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</si>
  <si>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</si>
  <si>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</si>
  <si>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</si>
  <si>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</si>
  <si>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</si>
  <si>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</si>
  <si>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</si>
  <si>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</si>
  <si>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</si>
  <si>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</si>
  <si>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</si>
  <si>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</si>
  <si>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</si>
  <si>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</si>
  <si>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</si>
  <si>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</si>
  <si>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</si>
  <si>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</si>
  <si>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</si>
  <si>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</si>
  <si>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</si>
  <si>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</si>
  <si>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</si>
  <si>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</si>
  <si>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</si>
  <si>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</si>
  <si>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</si>
  <si>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</si>
  <si>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</si>
  <si>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</si>
  <si>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</si>
  <si>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</si>
  <si>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</si>
  <si>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</si>
  <si>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</si>
  <si>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</si>
  <si>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</si>
  <si>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</si>
  <si>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</si>
  <si>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</si>
  <si>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</si>
  <si>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</si>
  <si>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</si>
  <si>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</si>
  <si>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</si>
  <si>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</si>
  <si>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</si>
  <si>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</si>
  <si>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</si>
  <si>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</si>
  <si>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</si>
  <si>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</si>
  <si>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</si>
  <si>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</si>
  <si>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</si>
  <si>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</si>
  <si>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</si>
  <si>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</si>
  <si>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</si>
  <si>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</si>
  <si>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</si>
  <si>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</si>
  <si>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</si>
  <si>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</si>
  <si>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</si>
  <si>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</si>
  <si>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</si>
  <si>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</si>
  <si>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</si>
  <si>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</si>
  <si>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</si>
  <si>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</si>
  <si>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</si>
  <si>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</si>
  <si>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</si>
  <si>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</si>
  <si>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</si>
  <si>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</si>
  <si>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</si>
  <si>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</si>
  <si>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</si>
  <si>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</si>
  <si>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</si>
  <si>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</si>
  <si>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</si>
  <si>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</si>
  <si>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</si>
  <si>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</si>
  <si>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</si>
  <si>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</si>
  <si>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</si>
  <si>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</si>
  <si>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</si>
  <si>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</si>
  <si>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</si>
  <si>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</si>
  <si>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</si>
  <si>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</si>
  <si>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</si>
  <si>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</si>
  <si>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</si>
  <si>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</si>
  <si>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</si>
  <si>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</si>
  <si>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</si>
  <si>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</si>
  <si>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</si>
  <si>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</si>
  <si>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</si>
  <si>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</si>
  <si>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</si>
  <si>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</si>
  <si>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</si>
  <si>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</si>
  <si>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</si>
  <si>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</si>
  <si>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</si>
  <si>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</si>
  <si>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</si>
  <si>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</si>
  <si>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</si>
  <si>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</si>
  <si>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</si>
  <si>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</si>
  <si>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</si>
  <si>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</si>
  <si>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</si>
  <si>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</si>
  <si>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</si>
  <si>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</si>
  <si>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</si>
  <si>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</si>
  <si>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</si>
  <si>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</si>
  <si>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</si>
  <si>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</si>
  <si>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</si>
  <si>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</si>
  <si>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</si>
  <si>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</si>
  <si>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</si>
  <si>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</si>
  <si>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</si>
  <si>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</si>
  <si>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</si>
  <si>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</si>
  <si>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</si>
  <si>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</si>
  <si>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</si>
  <si>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</si>
  <si>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</si>
  <si>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</si>
  <si>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</si>
  <si>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</si>
  <si>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</si>
  <si>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</si>
  <si>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</si>
  <si>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</si>
  <si>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</si>
  <si>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</si>
  <si>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</si>
  <si>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</si>
  <si>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</si>
  <si>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</si>
  <si>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</si>
  <si>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</si>
  <si>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</si>
  <si>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</si>
  <si>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</si>
  <si>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</si>
  <si>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</si>
  <si>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</si>
  <si>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</si>
  <si>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</si>
  <si>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</si>
  <si>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</si>
  <si>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</si>
  <si>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</si>
  <si>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</si>
  <si>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</si>
  <si>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</si>
  <si>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</si>
  <si>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</si>
  <si>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</si>
  <si>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</si>
  <si>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</si>
  <si>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</si>
  <si>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</si>
  <si>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</si>
  <si>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</si>
  <si>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</si>
  <si>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</si>
  <si>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</si>
  <si>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</si>
  <si>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</si>
  <si>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</si>
  <si>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</si>
  <si>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</si>
  <si>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</si>
  <si>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</si>
  <si>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</si>
  <si>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</si>
  <si>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</si>
  <si>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</si>
  <si>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</si>
  <si>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</si>
  <si>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</si>
  <si>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</si>
  <si>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</si>
  <si>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</si>
  <si>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</si>
  <si>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</si>
  <si>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</si>
  <si>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</si>
  <si>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</si>
  <si>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</si>
  <si>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</si>
  <si>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</si>
  <si>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</si>
  <si>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</si>
  <si>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</si>
  <si>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</si>
  <si>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</si>
  <si>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</si>
  <si>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</si>
  <si>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</si>
  <si>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</si>
  <si>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</si>
  <si>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</si>
  <si>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</si>
  <si>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</si>
  <si>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</si>
  <si>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</si>
  <si>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</si>
  <si>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</si>
  <si>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</si>
  <si>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</si>
  <si>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</si>
  <si>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</si>
  <si>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</si>
  <si>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</si>
  <si>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</si>
  <si>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</si>
  <si>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</si>
  <si>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</si>
  <si>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</si>
  <si>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</si>
  <si>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</si>
  <si>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</si>
  <si>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</si>
  <si>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</si>
  <si>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</si>
  <si>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</si>
  <si>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</si>
  <si>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</si>
  <si>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</si>
  <si>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</si>
  <si>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</si>
  <si>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</si>
  <si>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</si>
  <si>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</si>
  <si>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</si>
  <si>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</si>
  <si>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</si>
  <si>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</si>
  <si>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</si>
  <si>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</si>
  <si>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</si>
  <si>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</si>
  <si>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</si>
  <si>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</si>
  <si>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</si>
  <si>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</si>
  <si>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</si>
  <si>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</si>
  <si>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</si>
  <si>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</si>
  <si>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</si>
  <si>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</si>
  <si>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</si>
  <si>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</si>
  <si>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</si>
  <si>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</si>
  <si>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</si>
  <si>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</si>
  <si>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</si>
  <si>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</si>
  <si>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</si>
  <si>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</si>
  <si>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</si>
  <si>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</si>
  <si>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</si>
  <si>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</si>
  <si>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</si>
  <si>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</si>
  <si>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</si>
  <si>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</si>
  <si>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</si>
  <si>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</si>
  <si>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</si>
  <si>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</si>
  <si>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</si>
  <si>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</si>
  <si>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</si>
  <si>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</si>
  <si>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</si>
  <si>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</si>
  <si>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</si>
  <si>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</si>
  <si>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</si>
  <si>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</si>
  <si>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</si>
  <si>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</si>
  <si>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</si>
  <si>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</si>
  <si>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</si>
  <si>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</si>
  <si>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</si>
  <si>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</si>
  <si>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</si>
  <si>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</si>
  <si>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</si>
  <si>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</si>
  <si>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</si>
  <si>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</si>
  <si>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</si>
  <si>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</si>
  <si>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</si>
  <si>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</si>
  <si>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</si>
  <si>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</si>
  <si>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</si>
  <si>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</si>
  <si>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</si>
  <si>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</si>
  <si>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</si>
  <si>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</si>
  <si>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</si>
  <si>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</si>
  <si>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</si>
  <si>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</si>
  <si>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</si>
  <si>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</si>
  <si>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</si>
  <si>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</si>
  <si>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</si>
  <si>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</si>
  <si>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</si>
  <si>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</si>
  <si>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</si>
  <si>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</si>
  <si>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</si>
  <si>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</si>
  <si>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</si>
  <si>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</si>
  <si>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</si>
  <si>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</si>
  <si>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</si>
  <si>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</si>
  <si>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</si>
  <si>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</si>
  <si>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</si>
  <si>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</si>
  <si>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</si>
  <si>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</si>
  <si>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</si>
  <si>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</si>
  <si>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</si>
  <si>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</si>
  <si>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</si>
  <si>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</si>
  <si>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</si>
  <si>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</si>
  <si>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</si>
  <si>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</si>
  <si>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</si>
  <si>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</si>
  <si>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</si>
  <si>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</si>
  <si>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</si>
  <si>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</si>
  <si>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</si>
  <si>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</si>
  <si>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</si>
  <si>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</si>
  <si>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</si>
  <si>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</si>
  <si>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</si>
  <si>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</si>
  <si>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</si>
  <si>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</si>
  <si>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</si>
  <si>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</si>
  <si>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</si>
  <si>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</si>
  <si>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</si>
  <si>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</si>
  <si>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</si>
  <si>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</si>
  <si>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</si>
  <si>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</si>
  <si>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</si>
  <si>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</si>
  <si>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</si>
  <si>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</si>
  <si>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</si>
  <si>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</si>
  <si>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</si>
  <si>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</si>
  <si>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</si>
  <si>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</si>
  <si>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</si>
  <si>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</si>
  <si>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</si>
  <si>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</si>
  <si>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</si>
  <si>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</si>
  <si>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</si>
  <si>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</si>
  <si>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</si>
  <si>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</si>
  <si>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</si>
  <si>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</si>
  <si>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</si>
  <si>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</si>
  <si>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</si>
  <si>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</si>
  <si>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</si>
  <si>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</si>
  <si>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</si>
  <si>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</si>
  <si>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</si>
  <si>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</si>
  <si>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</si>
  <si>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</si>
  <si>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</si>
  <si>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</si>
  <si>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</si>
  <si>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</si>
  <si>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</si>
  <si>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</si>
  <si>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</si>
  <si>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</si>
  <si>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</si>
  <si>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</si>
  <si>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</si>
  <si>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</si>
  <si>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</si>
  <si>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</si>
  <si>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</si>
  <si>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</si>
  <si>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</si>
  <si>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</si>
  <si>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</si>
  <si>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</si>
  <si>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</si>
  <si>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</si>
  <si>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</si>
  <si>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</si>
  <si>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</si>
  <si>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</si>
  <si>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</si>
  <si>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</si>
  <si>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</si>
  <si>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</si>
  <si>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</si>
  <si>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</si>
  <si>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</si>
  <si>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</si>
  <si>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</si>
  <si>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</si>
  <si>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</si>
  <si>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</si>
  <si>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</si>
  <si>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</si>
  <si>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</si>
  <si>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</si>
  <si>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</si>
  <si>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</si>
  <si>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</si>
  <si>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</si>
  <si>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</si>
  <si>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</si>
  <si>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</si>
  <si>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</si>
  <si>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</si>
  <si>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</si>
  <si>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</si>
  <si>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</si>
  <si>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</si>
  <si>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</si>
  <si>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</si>
  <si>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</si>
  <si>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</si>
  <si>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</si>
  <si>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</si>
  <si>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</si>
  <si>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</si>
  <si>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</si>
  <si>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</si>
  <si>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</si>
  <si>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</si>
  <si>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</si>
  <si>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</si>
  <si>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</si>
  <si>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</si>
  <si>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</si>
  <si>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</si>
  <si>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</si>
  <si>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</si>
  <si>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</si>
  <si>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</si>
  <si>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</si>
  <si>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</si>
  <si>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</si>
  <si>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</si>
  <si>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</si>
  <si>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</si>
  <si>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</si>
  <si>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</si>
  <si>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</si>
  <si>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</si>
  <si>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</si>
  <si>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</si>
  <si>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</si>
  <si>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</si>
  <si>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</si>
  <si>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</si>
  <si>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</si>
  <si>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</si>
  <si>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</si>
  <si>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</si>
  <si>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</si>
  <si>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</si>
  <si>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</si>
  <si>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</si>
  <si>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</si>
  <si>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</si>
  <si>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</si>
  <si>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</si>
  <si>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</si>
  <si>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</si>
  <si>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</si>
  <si>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</si>
  <si>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</si>
  <si>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</si>
  <si>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</si>
  <si>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</si>
  <si>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</si>
  <si>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</si>
  <si>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</si>
  <si>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</si>
  <si>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</si>
  <si>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</si>
  <si>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</si>
  <si>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</si>
  <si>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</si>
  <si>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</si>
  <si>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</si>
  <si>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</si>
  <si>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</si>
  <si>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</si>
  <si>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</si>
  <si>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</si>
  <si>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</si>
  <si>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</si>
  <si>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</si>
  <si>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</si>
  <si>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</si>
  <si>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</si>
  <si>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</si>
  <si>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</si>
  <si>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</si>
  <si>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</si>
  <si>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</si>
  <si>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</si>
  <si>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</si>
  <si>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</si>
  <si>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</si>
  <si>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</si>
  <si>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</si>
  <si>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</si>
  <si>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</si>
  <si>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</si>
  <si>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</si>
  <si>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</si>
  <si>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</si>
  <si>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</si>
  <si>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</si>
  <si>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</si>
  <si>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</si>
  <si>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</si>
  <si>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</si>
  <si>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</si>
  <si>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</si>
  <si>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</si>
  <si>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</si>
  <si>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</si>
  <si>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</si>
  <si>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</si>
  <si>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</si>
  <si>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</si>
  <si>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</si>
  <si>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</si>
  <si>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</si>
  <si>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</si>
  <si>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</si>
  <si>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</si>
  <si>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</si>
  <si>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</si>
  <si>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</si>
  <si>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</si>
  <si>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</si>
  <si>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</si>
  <si>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</si>
  <si>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</si>
  <si>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</si>
  <si>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</si>
  <si>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</si>
  <si>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</si>
  <si>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</si>
  <si>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</si>
  <si>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</si>
  <si>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</si>
  <si>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</si>
  <si>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</si>
  <si>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</si>
  <si>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</si>
  <si>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</si>
  <si>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</si>
  <si>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</si>
  <si>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</si>
  <si>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</si>
  <si>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</si>
  <si>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</si>
  <si>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</si>
  <si>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</si>
  <si>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</si>
  <si>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</si>
  <si>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</si>
  <si>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</si>
  <si>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</si>
  <si>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</si>
  <si>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</si>
  <si>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</si>
  <si>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</si>
  <si>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</si>
  <si>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</si>
  <si>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</si>
  <si>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</si>
  <si>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</si>
  <si>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</si>
  <si>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</si>
  <si>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</si>
  <si>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</si>
  <si>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</si>
  <si>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</si>
  <si>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</si>
  <si>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</si>
  <si>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</si>
  <si>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</si>
  <si>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</si>
  <si>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</si>
  <si>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</si>
  <si>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</si>
  <si>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</si>
  <si>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</si>
  <si>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</si>
  <si>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</si>
  <si>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</si>
  <si>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</si>
  <si>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</si>
  <si>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</si>
  <si>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</si>
  <si>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</si>
  <si>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</si>
  <si>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</si>
  <si>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</si>
  <si>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</si>
  <si>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</si>
  <si>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</si>
  <si>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</si>
  <si>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</si>
  <si>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</si>
  <si>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</si>
  <si>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</si>
  <si>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</si>
  <si>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</si>
  <si>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</si>
  <si>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</si>
  <si>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</si>
  <si>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</si>
  <si>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</si>
  <si>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</si>
  <si>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</si>
  <si>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</si>
  <si>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</si>
  <si>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</si>
  <si>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</si>
  <si>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</si>
  <si>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</si>
  <si>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</si>
  <si>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</si>
  <si>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</si>
  <si>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</si>
  <si>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</si>
  <si>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</si>
  <si>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</si>
  <si>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</si>
  <si>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</si>
  <si>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</si>
  <si>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</si>
  <si>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</si>
  <si>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</si>
  <si>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</si>
  <si>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</si>
  <si>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</si>
  <si>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</si>
  <si>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</si>
  <si>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</si>
  <si>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</si>
  <si>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</si>
  <si>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</si>
  <si>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</si>
  <si>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</si>
  <si>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</si>
  <si>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</si>
  <si>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</si>
  <si>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</si>
  <si>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</si>
  <si>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</si>
  <si>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</si>
  <si>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</si>
  <si>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</si>
  <si>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</si>
  <si>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</si>
  <si>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</si>
  <si>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</si>
  <si>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</si>
  <si>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</si>
  <si>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</si>
  <si>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</si>
  <si>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</si>
  <si>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</si>
  <si>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</si>
  <si>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</si>
  <si>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</si>
  <si>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</si>
  <si>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</si>
  <si>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</si>
  <si>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</si>
  <si>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</si>
  <si>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</si>
  <si>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</si>
  <si>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</si>
  <si>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</si>
  <si>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</si>
  <si>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</si>
  <si>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</si>
  <si>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</si>
  <si>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</si>
  <si>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</si>
  <si>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</si>
  <si>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</si>
  <si>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</si>
  <si>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</si>
  <si>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</si>
  <si>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</si>
  <si>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</si>
  <si>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</si>
  <si>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</si>
  <si>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</si>
  <si>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</si>
  <si>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</si>
  <si>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</si>
  <si>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</si>
  <si>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</si>
  <si>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</si>
  <si>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</si>
  <si>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</si>
  <si>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</si>
  <si>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</si>
  <si>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</si>
  <si>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</si>
  <si>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</si>
  <si>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</si>
  <si>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</si>
  <si>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</si>
  <si>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</si>
  <si>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</si>
  <si>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</si>
  <si>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</si>
  <si>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</si>
  <si>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</si>
  <si>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</si>
  <si>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</si>
  <si>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</si>
  <si>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</si>
  <si>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</si>
  <si>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</si>
  <si>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</si>
  <si>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</si>
  <si>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</si>
  <si>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</si>
  <si>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</si>
  <si>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</si>
  <si>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</si>
  <si>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</si>
  <si>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</si>
  <si>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</si>
  <si>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</si>
  <si>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</si>
  <si>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</si>
  <si>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</si>
  <si>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</si>
  <si>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</si>
  <si>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</si>
  <si>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</si>
  <si>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</si>
  <si>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</si>
  <si>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</si>
  <si>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</si>
  <si>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</si>
  <si>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</si>
  <si>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</si>
  <si>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</si>
  <si>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</si>
  <si>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</si>
  <si>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</si>
  <si>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</si>
  <si>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</si>
  <si>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</si>
  <si>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</si>
  <si>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</si>
  <si>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</si>
  <si>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</si>
  <si>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</si>
  <si>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</si>
  <si>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</si>
  <si>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</si>
  <si>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</si>
  <si>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</si>
  <si>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</si>
  <si>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</si>
  <si>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</si>
  <si>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</si>
  <si>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</si>
  <si>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</si>
  <si>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</si>
  <si>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</si>
  <si>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</si>
  <si>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</si>
  <si>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</si>
  <si>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</si>
  <si>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</si>
  <si>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</si>
  <si>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</si>
  <si>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</si>
  <si>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</si>
  <si>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</si>
  <si>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</si>
  <si>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</si>
  <si>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</si>
  <si>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</si>
  <si>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</si>
  <si>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</si>
  <si>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</si>
  <si>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</si>
  <si>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</si>
  <si>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</si>
  <si>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</si>
  <si>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</si>
  <si>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</si>
  <si>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</si>
  <si>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</si>
  <si>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</si>
  <si>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</si>
  <si>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</si>
  <si>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</si>
  <si>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</si>
  <si>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</si>
  <si>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</si>
  <si>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</si>
  <si>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</si>
  <si>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</si>
  <si>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</si>
  <si>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</si>
  <si>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</si>
  <si>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</si>
  <si>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</si>
  <si>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</si>
  <si>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</si>
  <si>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</si>
  <si>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</si>
  <si>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</si>
  <si>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</si>
  <si>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</si>
  <si>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</si>
  <si>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</si>
  <si>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</si>
  <si>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</si>
  <si>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</si>
  <si>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</si>
  <si>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</si>
  <si>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</si>
  <si>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</si>
  <si>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</si>
  <si>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</si>
  <si>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</si>
  <si>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</si>
  <si>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</si>
  <si>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</si>
  <si>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</si>
  <si>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</si>
  <si>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</si>
  <si>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</si>
  <si>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</si>
  <si>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</si>
  <si>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</si>
  <si>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</si>
  <si>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</si>
  <si>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</si>
  <si>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</si>
  <si>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</si>
  <si>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</si>
  <si>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</si>
  <si>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</si>
  <si>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</si>
  <si>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</si>
  <si>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</si>
  <si>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</si>
  <si>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</si>
  <si>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</si>
  <si>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</si>
  <si>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</si>
  <si>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</si>
  <si>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</si>
  <si>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</si>
  <si>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</si>
  <si>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</si>
  <si>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</si>
  <si>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</si>
  <si>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</si>
  <si>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</si>
  <si>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</si>
  <si>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</si>
  <si>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</si>
  <si>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</si>
  <si>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</si>
  <si>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</si>
  <si>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</si>
  <si>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</si>
  <si>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</si>
  <si>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</si>
  <si>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</si>
  <si>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</si>
  <si>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</si>
  <si>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</si>
  <si>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</si>
  <si>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</si>
  <si>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</si>
  <si>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</si>
  <si>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</si>
  <si>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</si>
  <si>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</si>
  <si>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</si>
  <si>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</si>
  <si>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</si>
  <si>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</si>
  <si>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</si>
  <si>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</si>
  <si>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</si>
  <si>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</si>
  <si>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</si>
  <si>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</si>
  <si>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</si>
  <si>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</si>
  <si>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</si>
  <si>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</si>
  <si>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</si>
  <si>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</si>
  <si>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</si>
  <si>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</si>
  <si>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</si>
  <si>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</si>
  <si>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</si>
  <si>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</si>
  <si>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</si>
  <si>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</si>
  <si>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</si>
  <si>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</si>
  <si>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</si>
  <si>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</si>
  <si>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</si>
  <si>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</si>
  <si>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</si>
  <si>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</si>
  <si>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</si>
  <si>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</si>
  <si>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</si>
  <si>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</si>
  <si>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</si>
  <si>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</si>
  <si>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</si>
  <si>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</si>
  <si>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</si>
  <si>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</si>
  <si>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</si>
  <si>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</si>
  <si>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</si>
  <si>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</si>
  <si>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</si>
  <si>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</si>
  <si>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</si>
  <si>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</si>
  <si>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</si>
  <si>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</si>
  <si>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</si>
  <si>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</si>
  <si>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</si>
  <si>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</si>
  <si>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</si>
  <si>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</si>
  <si>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</si>
  <si>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</si>
  <si>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</si>
  <si>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</si>
  <si>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</si>
  <si>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</si>
  <si>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</si>
  <si>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</si>
  <si>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</si>
  <si>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</si>
  <si>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</si>
  <si>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</si>
  <si>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</si>
  <si>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</si>
  <si>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</si>
  <si>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</si>
  <si>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</si>
  <si>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</si>
  <si>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</si>
  <si>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</si>
  <si>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</si>
  <si>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</si>
  <si>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</si>
  <si>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</si>
  <si>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</si>
  <si>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</si>
  <si>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</si>
  <si>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</si>
  <si>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</si>
  <si>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</si>
  <si>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</si>
  <si>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</si>
  <si>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</si>
  <si>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</si>
  <si>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</si>
  <si>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</si>
  <si>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</si>
  <si>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</si>
  <si>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</si>
  <si>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</si>
  <si>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</si>
  <si>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</si>
  <si>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</si>
  <si>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</si>
  <si>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</si>
  <si>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</si>
  <si>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</si>
  <si>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</si>
  <si>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</si>
  <si>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</si>
  <si>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</si>
  <si>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</si>
  <si>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</si>
  <si>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</si>
  <si>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</si>
  <si>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</si>
  <si>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</si>
  <si>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</si>
  <si>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</si>
  <si>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</si>
  <si>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</si>
  <si>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</si>
  <si>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</si>
  <si>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</si>
  <si>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</si>
  <si>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</si>
  <si>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</si>
  <si>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</si>
  <si>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</si>
  <si>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</si>
  <si>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</si>
  <si>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</si>
  <si>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</si>
  <si>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</si>
  <si>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</si>
  <si>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</si>
  <si>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</si>
  <si>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</si>
  <si>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</si>
  <si>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</si>
  <si>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</si>
  <si>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</si>
  <si>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</si>
  <si>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</si>
  <si>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</si>
  <si>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</si>
  <si>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</si>
  <si>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</si>
  <si>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</si>
  <si>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</si>
  <si>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</si>
  <si>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</si>
  <si>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</si>
  <si>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</si>
  <si>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</si>
  <si>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</si>
  <si>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</si>
  <si>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</si>
  <si>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</si>
  <si>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</si>
  <si>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</si>
  <si>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</si>
  <si>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</si>
  <si>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</si>
  <si>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</si>
  <si>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</si>
  <si>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</si>
  <si>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</si>
  <si>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</si>
  <si>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</si>
  <si>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</si>
  <si>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</si>
  <si>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</si>
  <si>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</si>
  <si>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</si>
  <si>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</si>
  <si>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</si>
  <si>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</si>
  <si>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</si>
  <si>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</si>
  <si>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</si>
  <si>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</si>
  <si>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</si>
  <si>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</si>
  <si>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</si>
  <si>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</si>
  <si>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</si>
  <si>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</si>
  <si>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</si>
  <si>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</si>
  <si>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</si>
  <si>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</si>
  <si>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</si>
  <si>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</si>
  <si>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</si>
  <si>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</si>
  <si>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</si>
  <si>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</si>
  <si>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</si>
  <si>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</si>
  <si>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</si>
  <si>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</si>
  <si>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</si>
  <si>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</si>
  <si>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</si>
  <si>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</si>
  <si>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</si>
  <si>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</si>
  <si>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</si>
  <si>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</si>
  <si>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</si>
  <si>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</si>
  <si>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</si>
  <si>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</si>
  <si>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</si>
  <si>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</si>
  <si>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</si>
  <si>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</si>
  <si>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</si>
  <si>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</si>
  <si>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</si>
  <si>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</si>
  <si>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</si>
  <si>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</si>
  <si>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</si>
  <si>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</si>
  <si>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</si>
  <si>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</si>
  <si>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</si>
  <si>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</si>
  <si>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</si>
  <si>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</si>
  <si>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</si>
  <si>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</si>
  <si>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</si>
  <si>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</si>
  <si>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</si>
  <si>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</si>
  <si>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</si>
  <si>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</si>
  <si>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</si>
  <si>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</si>
  <si>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</si>
  <si>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</si>
  <si>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</si>
  <si>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</si>
  <si>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</si>
  <si>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</si>
  <si>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</si>
  <si>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</si>
  <si>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</si>
  <si>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</si>
  <si>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</si>
  <si>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</si>
  <si>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</si>
  <si>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</si>
  <si>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</si>
  <si>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</si>
  <si>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</si>
  <si>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</si>
  <si>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</si>
  <si>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</si>
  <si>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</si>
  <si>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</si>
  <si>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</si>
  <si>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</si>
  <si>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</si>
  <si>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</si>
  <si>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</si>
  <si>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</si>
  <si>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</si>
  <si>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</si>
  <si>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</si>
  <si>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</si>
  <si>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</si>
  <si>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</si>
  <si>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</si>
  <si>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</si>
  <si>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</si>
  <si>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</si>
  <si>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</si>
  <si>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</si>
  <si>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</si>
  <si>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</si>
  <si>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</si>
  <si>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</si>
  <si>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</si>
  <si>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</si>
  <si>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</si>
  <si>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</si>
  <si>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</si>
  <si>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</si>
  <si>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</si>
  <si>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</si>
  <si>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</si>
  <si>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</si>
  <si>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</si>
  <si>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</si>
  <si>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</si>
  <si>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</si>
  <si>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</si>
  <si>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</si>
  <si>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</si>
  <si>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</si>
  <si>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</si>
  <si>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</si>
  <si>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</si>
  <si>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</si>
  <si>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</si>
  <si>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</si>
  <si>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</si>
  <si>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</si>
  <si>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</si>
  <si>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</si>
  <si>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</si>
  <si>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</si>
  <si>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</si>
  <si>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</si>
  <si>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</si>
  <si>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</si>
  <si>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</si>
  <si>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</si>
  <si>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</si>
  <si>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</si>
  <si>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</si>
  <si>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</si>
  <si>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</si>
  <si>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</si>
  <si>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</si>
  <si>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</si>
  <si>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</si>
  <si>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</si>
  <si>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</si>
  <si>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</si>
  <si>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</si>
  <si>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</si>
  <si>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</si>
  <si>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</si>
  <si>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</si>
  <si>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</si>
  <si>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</si>
  <si>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</si>
  <si>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</si>
  <si>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</si>
  <si>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</si>
  <si>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</si>
  <si>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</si>
  <si>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</si>
  <si>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</si>
  <si>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</si>
  <si>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</si>
  <si>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</si>
  <si>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</si>
  <si>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</si>
  <si>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</si>
  <si>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</si>
  <si>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</si>
  <si>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</si>
  <si>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</si>
  <si>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</si>
  <si>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</si>
  <si>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</si>
  <si>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</si>
  <si>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</si>
  <si>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</si>
  <si>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</si>
  <si>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</si>
  <si>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</si>
  <si>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</si>
  <si>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</si>
  <si>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</si>
  <si>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</si>
  <si>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</si>
  <si>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</si>
  <si>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</si>
  <si>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</si>
  <si>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</si>
  <si>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</si>
  <si>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</si>
  <si>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</si>
  <si>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</si>
  <si>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</si>
  <si>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</si>
  <si>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</si>
  <si>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</si>
  <si>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</si>
  <si>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</si>
  <si>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</si>
  <si>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</si>
  <si>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</si>
  <si>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</si>
  <si>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</si>
  <si>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</si>
  <si>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</si>
  <si>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</si>
  <si>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</si>
  <si>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</si>
  <si>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</si>
  <si>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</si>
  <si>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</si>
  <si>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</si>
  <si>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</si>
  <si>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</si>
  <si>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</si>
  <si>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</si>
  <si>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</si>
  <si>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</si>
  <si>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</si>
  <si>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</si>
  <si>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</si>
  <si>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</si>
  <si>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</si>
  <si>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</si>
  <si>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</si>
  <si>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</si>
  <si>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</si>
  <si>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</si>
  <si>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</si>
  <si>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</si>
  <si>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</si>
  <si>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</si>
  <si>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</si>
  <si>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</si>
  <si>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</si>
  <si>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</si>
  <si>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</si>
  <si>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</si>
  <si>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</si>
  <si>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</si>
  <si>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</si>
  <si>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</si>
  <si>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</si>
  <si>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</si>
  <si>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</si>
  <si>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</si>
  <si>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</si>
  <si>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</si>
  <si>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</si>
  <si>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</si>
  <si>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</si>
  <si>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</si>
  <si>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</si>
  <si>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</si>
  <si>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</si>
  <si>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</si>
  <si>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</si>
  <si>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</si>
  <si>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</si>
  <si>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</si>
  <si>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</si>
  <si>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</si>
  <si>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</si>
  <si>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</si>
  <si>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</si>
  <si>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</si>
  <si>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</si>
  <si>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</si>
  <si>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</si>
  <si>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</si>
  <si>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</si>
  <si>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</si>
  <si>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</si>
  <si>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</si>
  <si>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</si>
  <si>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</si>
  <si>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</si>
  <si>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</si>
  <si>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</si>
  <si>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</si>
  <si>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</si>
  <si>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</si>
  <si>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</si>
  <si>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</si>
  <si>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</si>
  <si>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</si>
  <si>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</si>
  <si>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</si>
  <si>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</si>
  <si>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</si>
  <si>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</si>
  <si>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</si>
  <si>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</si>
  <si>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</si>
  <si>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</si>
  <si>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</si>
  <si>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</si>
  <si>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</si>
  <si>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</si>
  <si>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</si>
  <si>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</si>
  <si>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</si>
  <si>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</si>
  <si>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</si>
  <si>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</si>
  <si>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</si>
  <si>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</si>
  <si>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</si>
  <si>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</si>
  <si>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</si>
  <si>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</si>
  <si>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</si>
  <si>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</si>
  <si>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</si>
  <si>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</si>
  <si>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</si>
  <si>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</si>
  <si>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</si>
  <si>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</si>
  <si>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</si>
  <si>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</si>
  <si>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</si>
  <si>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</si>
  <si>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</si>
  <si>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</si>
  <si>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</si>
  <si>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</si>
  <si>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</si>
  <si>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</si>
  <si>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</si>
  <si>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</si>
  <si>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</si>
  <si>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</si>
  <si>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</si>
  <si>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</si>
  <si>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</si>
  <si>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</si>
  <si>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</si>
  <si>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</si>
  <si>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</si>
  <si>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</si>
  <si>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</si>
  <si>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</si>
  <si>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</si>
  <si>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</si>
  <si>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</si>
  <si>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</si>
  <si>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</si>
  <si>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</si>
  <si>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</si>
  <si>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</si>
  <si>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</si>
  <si>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</si>
  <si>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</si>
  <si>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</si>
  <si>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</si>
  <si>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</si>
  <si>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</si>
  <si>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</si>
  <si>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</si>
  <si>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</si>
  <si>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</si>
  <si>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</si>
  <si>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</si>
  <si>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</si>
  <si>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</si>
  <si>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</si>
  <si>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</si>
  <si>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</si>
  <si>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</si>
  <si>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</si>
  <si>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</si>
  <si>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</si>
  <si>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</si>
  <si>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</si>
  <si>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</si>
  <si>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</si>
  <si>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</si>
  <si>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</si>
  <si>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</si>
  <si>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</si>
  <si>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</si>
  <si>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</si>
  <si>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</si>
  <si>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</si>
  <si>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</si>
  <si>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</si>
  <si>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</si>
  <si>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</si>
  <si>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</si>
  <si>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</si>
  <si>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</si>
  <si>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</si>
  <si>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</si>
  <si>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</si>
  <si>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</si>
  <si>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</si>
  <si>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</si>
  <si>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</si>
  <si>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</si>
  <si>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</si>
  <si>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</si>
  <si>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</si>
  <si>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</si>
  <si>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</si>
  <si>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</si>
  <si>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</si>
  <si>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</si>
  <si>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</si>
  <si>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</si>
  <si>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</si>
  <si>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</si>
  <si>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</si>
  <si>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</si>
  <si>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</si>
  <si>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</si>
  <si>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</si>
  <si>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</si>
  <si>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</si>
  <si>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</si>
  <si>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</si>
  <si>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</si>
  <si>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</si>
  <si>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</si>
  <si>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</si>
  <si>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</si>
  <si>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</si>
  <si>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</si>
  <si>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</si>
  <si>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</si>
  <si>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</si>
  <si>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</si>
  <si>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</si>
  <si>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</si>
  <si>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</si>
  <si>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</si>
  <si>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</si>
  <si>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</si>
  <si>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</si>
  <si>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</si>
  <si>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</si>
  <si>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</si>
  <si>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</si>
  <si>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</si>
  <si>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</si>
  <si>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</si>
  <si>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</si>
  <si>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</si>
  <si>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</si>
  <si>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</si>
  <si>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</si>
  <si>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</si>
  <si>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</si>
  <si>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</si>
  <si>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</si>
  <si>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</si>
  <si>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</si>
  <si>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</si>
  <si>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</si>
  <si>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</si>
  <si>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</si>
  <si>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</si>
  <si>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</si>
  <si>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</si>
  <si>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</si>
  <si>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</si>
  <si>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</si>
  <si>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</si>
  <si>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</si>
  <si>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</si>
  <si>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</si>
  <si>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</si>
  <si>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</si>
  <si>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</si>
  <si>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</si>
  <si>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</si>
  <si>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</si>
  <si>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</si>
  <si>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</si>
  <si>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</si>
  <si>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</si>
  <si>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</si>
  <si>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</si>
  <si>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</si>
  <si>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</si>
  <si>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</si>
  <si>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</si>
  <si>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</si>
  <si>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</si>
  <si>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</si>
  <si>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</si>
  <si>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</si>
  <si>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</si>
  <si>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</si>
  <si>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</si>
  <si>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</si>
  <si>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</si>
  <si>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</si>
  <si>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</si>
  <si>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</si>
  <si>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</si>
  <si>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</si>
  <si>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</si>
  <si>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</si>
  <si>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</si>
  <si>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</si>
  <si>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</si>
  <si>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</si>
  <si>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</si>
  <si>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</si>
  <si>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</si>
  <si>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</si>
  <si>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</si>
  <si>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</si>
  <si>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</si>
  <si>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</si>
  <si>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</si>
  <si>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</si>
  <si>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</si>
  <si>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</si>
  <si>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</si>
  <si>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</si>
  <si>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</si>
  <si>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</si>
  <si>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</si>
  <si>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</si>
  <si>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</si>
  <si>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</si>
  <si>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</si>
  <si>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</si>
  <si>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</si>
  <si>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</si>
  <si>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</si>
  <si>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</si>
  <si>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</si>
  <si>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</si>
  <si>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</si>
  <si>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</si>
  <si>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</si>
  <si>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</si>
  <si>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</si>
  <si>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</si>
  <si>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</si>
  <si>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</si>
  <si>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</si>
  <si>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</si>
  <si>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</si>
  <si>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</si>
  <si>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</si>
  <si>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</si>
  <si>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</si>
  <si>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</si>
  <si>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</si>
  <si>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</si>
  <si>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</si>
  <si>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</si>
  <si>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</si>
  <si>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</si>
  <si>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</si>
  <si>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</si>
  <si>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</si>
  <si>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</si>
  <si>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</si>
  <si>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</si>
  <si>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</si>
  <si>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</si>
  <si>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</si>
  <si>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</si>
  <si>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</si>
  <si>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</si>
  <si>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</si>
  <si>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</si>
  <si>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</si>
  <si>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</si>
  <si>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</si>
  <si>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</si>
  <si>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</si>
  <si>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</si>
  <si>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</si>
  <si>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</si>
  <si>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</si>
  <si>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</si>
  <si>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</si>
  <si>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</si>
  <si>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</si>
  <si>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</si>
  <si>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</si>
  <si>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</si>
  <si>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</si>
  <si>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</si>
  <si>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</si>
  <si>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</si>
  <si>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</si>
  <si>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</si>
  <si>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</si>
  <si>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</si>
  <si>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</si>
  <si>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</si>
  <si>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</si>
  <si>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</si>
  <si>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</si>
  <si>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</si>
  <si>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</si>
  <si>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</si>
  <si>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</si>
  <si>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</si>
  <si>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</si>
  <si>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</si>
  <si>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</si>
  <si>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</si>
  <si>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</si>
  <si>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</si>
  <si>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</si>
  <si>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</si>
  <si>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</si>
  <si>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</si>
  <si>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</si>
  <si>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</si>
  <si>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</si>
  <si>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</si>
  <si>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</si>
  <si>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</si>
  <si>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</si>
  <si>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</si>
  <si>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</si>
  <si>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</si>
  <si>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</si>
  <si>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</si>
  <si>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</si>
  <si>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</si>
  <si>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</si>
  <si>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</si>
  <si>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</si>
  <si>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</si>
  <si>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</si>
  <si>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</si>
  <si>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</si>
  <si>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</si>
  <si>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</si>
  <si>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</si>
  <si>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</si>
  <si>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</si>
  <si>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</si>
  <si>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</si>
  <si>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</si>
  <si>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</si>
  <si>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</si>
  <si>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</si>
  <si>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</si>
  <si>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</si>
  <si>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</si>
  <si>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</si>
  <si>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</si>
  <si>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</si>
  <si>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</si>
  <si>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</si>
  <si>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</si>
  <si>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</si>
  <si>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</si>
  <si>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</si>
  <si>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</si>
  <si>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</si>
  <si>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</si>
  <si>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</si>
  <si>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</si>
  <si>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</si>
  <si>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</si>
  <si>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</si>
  <si>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</si>
  <si>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</si>
  <si>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</si>
  <si>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</si>
  <si>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</si>
  <si>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</si>
  <si>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</si>
  <si>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</si>
  <si>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</si>
  <si>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</si>
  <si>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</si>
  <si>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</si>
  <si>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</si>
  <si>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</si>
  <si>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</si>
  <si>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</si>
  <si>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</si>
  <si>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</si>
  <si>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</si>
  <si>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</si>
  <si>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</si>
  <si>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</si>
  <si>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</si>
  <si>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</si>
  <si>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</si>
  <si>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</si>
  <si>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</si>
  <si>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</si>
  <si>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</si>
  <si>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</si>
  <si>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</si>
  <si>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</si>
  <si>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</si>
  <si>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</si>
  <si>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</si>
  <si>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</si>
  <si>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</si>
  <si>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</si>
  <si>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</si>
  <si>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</si>
  <si>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</si>
  <si>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</si>
  <si>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</si>
  <si>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</si>
  <si>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</si>
  <si>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</si>
  <si>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</si>
  <si>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</si>
  <si>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</si>
  <si>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</si>
  <si>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</si>
  <si>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</si>
  <si>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</si>
  <si>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</si>
  <si>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</si>
  <si>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</si>
  <si>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</si>
  <si>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</si>
  <si>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</si>
  <si>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</si>
  <si>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</si>
  <si>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</si>
  <si>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</si>
  <si>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</si>
  <si>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</si>
  <si>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</si>
  <si>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</si>
  <si>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</si>
  <si>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</si>
  <si>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</si>
  <si>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</si>
  <si>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</si>
  <si>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</si>
  <si>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</si>
  <si>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</si>
  <si>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</si>
  <si>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</si>
  <si>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</si>
  <si>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</si>
  <si>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</si>
  <si>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</si>
  <si>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</si>
  <si>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</si>
  <si>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</si>
  <si>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</si>
  <si>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</si>
  <si>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</si>
  <si>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</si>
  <si>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</si>
  <si>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</si>
  <si>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</si>
  <si>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</si>
  <si>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</si>
  <si>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</si>
  <si>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</si>
  <si>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</si>
  <si>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</si>
  <si>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</si>
  <si>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</si>
  <si>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</si>
  <si>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</si>
  <si>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</si>
  <si>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</si>
  <si>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</si>
  <si>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</si>
  <si>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</si>
  <si>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</si>
  <si>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</si>
  <si>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</si>
  <si>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</si>
  <si>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</si>
  <si>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</si>
  <si>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</si>
  <si>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</si>
  <si>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</si>
  <si>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</si>
  <si>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</si>
  <si>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</si>
  <si>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</si>
  <si>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</si>
  <si>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</si>
  <si>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</si>
  <si>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</si>
  <si>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</si>
  <si>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</si>
  <si>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</si>
  <si>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</si>
  <si>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</si>
  <si>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</si>
  <si>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</si>
  <si>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</si>
  <si>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</si>
  <si>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</si>
  <si>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</si>
  <si>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</si>
  <si>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</si>
  <si>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</si>
  <si>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</si>
  <si>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</si>
  <si>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</si>
  <si>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</si>
  <si>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</si>
  <si>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</si>
  <si>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</si>
  <si>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</si>
  <si>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</si>
  <si>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</si>
  <si>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</si>
  <si>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</si>
  <si>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</si>
  <si>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</si>
  <si>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</si>
  <si>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</si>
  <si>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</si>
  <si>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</si>
  <si>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</si>
  <si>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</si>
  <si>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</si>
  <si>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</si>
  <si>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</si>
  <si>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</si>
  <si>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</si>
  <si>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</si>
  <si>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</si>
  <si>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</si>
  <si>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</si>
  <si>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</si>
  <si>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</si>
  <si>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</si>
  <si>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</si>
  <si>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</si>
  <si>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</si>
  <si>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</si>
  <si>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</si>
  <si>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</si>
  <si>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</si>
  <si>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</si>
  <si>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</si>
  <si>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</si>
  <si>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</si>
  <si>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</si>
  <si>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</si>
  <si>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</si>
  <si>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</si>
  <si>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</si>
  <si>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</si>
  <si>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</si>
  <si>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</si>
  <si>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</si>
  <si>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</si>
  <si>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</si>
  <si>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</si>
  <si>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</si>
  <si>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</si>
  <si>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</si>
  <si>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</si>
  <si>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</si>
  <si>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</si>
  <si>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</si>
  <si>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</si>
  <si>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</si>
  <si>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</si>
  <si>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</si>
  <si>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</si>
  <si>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</si>
  <si>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</si>
  <si>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</si>
  <si>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</si>
  <si>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</si>
  <si>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</si>
  <si>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</si>
  <si>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</si>
  <si>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</si>
  <si>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</si>
  <si>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</si>
  <si>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</si>
  <si>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</si>
  <si>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</si>
  <si>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</si>
  <si>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</si>
  <si>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</si>
  <si>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</si>
  <si>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</si>
  <si>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</si>
  <si>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</si>
  <si>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</si>
  <si>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</si>
  <si>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</si>
  <si>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</si>
  <si>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</si>
  <si>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</si>
  <si>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</si>
  <si>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</si>
  <si>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</si>
  <si>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</si>
  <si>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</si>
  <si>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</si>
  <si>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</si>
  <si>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</si>
  <si>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</si>
  <si>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</si>
  <si>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</si>
  <si>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</si>
  <si>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</si>
  <si>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</si>
  <si>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</si>
  <si>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</si>
  <si>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</si>
  <si>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</si>
  <si>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</si>
  <si>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</si>
  <si>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</si>
  <si>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</si>
  <si>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</si>
  <si>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</si>
  <si>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</si>
  <si>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</si>
  <si>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</si>
  <si>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</si>
  <si>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</si>
  <si>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</si>
  <si>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</si>
  <si>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</si>
  <si>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</si>
  <si>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</si>
  <si>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</si>
  <si>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</si>
  <si>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</si>
  <si>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</si>
  <si>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</si>
  <si>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</si>
  <si>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</si>
  <si>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</si>
  <si>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</si>
  <si>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</si>
  <si>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</si>
  <si>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</si>
  <si>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</si>
  <si>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</si>
  <si>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</si>
  <si>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</si>
  <si>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</si>
  <si>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</si>
  <si>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</si>
  <si>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</si>
  <si>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</si>
  <si>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</si>
  <si>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</si>
  <si>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</si>
  <si>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</si>
  <si>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</si>
  <si>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</si>
  <si>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</si>
  <si>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</si>
  <si>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</si>
  <si>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</si>
  <si>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</si>
  <si>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</si>
  <si>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</si>
  <si>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</si>
  <si>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</si>
  <si>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</si>
  <si>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</si>
  <si>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</si>
  <si>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</si>
  <si>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</si>
  <si>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</si>
  <si>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</si>
  <si>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</si>
  <si>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</si>
  <si>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</si>
  <si>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</si>
  <si>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</si>
  <si>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</si>
  <si>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</si>
  <si>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</si>
  <si>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</si>
  <si>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</si>
  <si>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</si>
  <si>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</si>
  <si>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</si>
  <si>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</si>
  <si>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</si>
  <si>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</si>
  <si>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</si>
  <si>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</si>
  <si>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</si>
  <si>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</si>
  <si>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</si>
  <si>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</si>
  <si>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</si>
  <si>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</si>
  <si>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</si>
  <si>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</si>
  <si>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</si>
  <si>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</si>
  <si>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</si>
  <si>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</si>
  <si>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</si>
  <si>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</si>
  <si>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</si>
  <si>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</si>
  <si>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</si>
  <si>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</si>
  <si>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</si>
  <si>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</si>
  <si>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</si>
  <si>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</si>
  <si>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</si>
  <si>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</si>
  <si>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</si>
  <si>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</si>
  <si>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</si>
  <si>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</si>
  <si>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</si>
  <si>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</si>
  <si>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</si>
  <si>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</si>
  <si>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</si>
  <si>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</si>
  <si>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</si>
  <si>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</si>
  <si>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</si>
  <si>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</si>
  <si>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</si>
  <si>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</si>
  <si>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</si>
  <si>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</si>
  <si>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</si>
  <si>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</si>
  <si>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</si>
  <si>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</si>
  <si>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</si>
  <si>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</si>
  <si>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</si>
  <si>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</si>
  <si>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</si>
  <si>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</si>
  <si>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</si>
  <si>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</si>
  <si>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</si>
  <si>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</si>
  <si>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</si>
  <si>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</si>
  <si>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</si>
  <si>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</si>
  <si>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</si>
  <si>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</si>
  <si>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</si>
  <si>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</si>
  <si>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</si>
  <si>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</si>
  <si>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</si>
  <si>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</si>
  <si>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</si>
  <si>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</si>
  <si>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</si>
  <si>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</si>
  <si>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</si>
  <si>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</si>
  <si>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</si>
  <si>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</si>
  <si>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</si>
  <si>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</si>
  <si>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</si>
  <si>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</si>
  <si>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</si>
  <si>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</si>
  <si>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</si>
  <si>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</si>
  <si>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</si>
  <si>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</si>
  <si>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</si>
  <si>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</si>
  <si>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</si>
  <si>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</si>
  <si>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</si>
  <si>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</si>
  <si>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</si>
  <si>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</si>
  <si>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</si>
  <si>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</si>
  <si>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</si>
  <si>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</si>
  <si>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</si>
  <si>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</si>
  <si>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</si>
  <si>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</si>
  <si>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</si>
  <si>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</si>
  <si>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</si>
  <si>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</si>
  <si>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</si>
  <si>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</si>
  <si>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</si>
  <si>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</si>
  <si>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</si>
  <si>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</si>
  <si>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</si>
  <si>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</si>
  <si>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</si>
  <si>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</si>
  <si>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</si>
  <si>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</si>
  <si>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</si>
  <si>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</si>
  <si>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</si>
  <si>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</si>
  <si>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</si>
  <si>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</si>
  <si>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</si>
  <si>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</si>
  <si>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</si>
  <si>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</si>
  <si>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</si>
  <si>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</si>
  <si>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</si>
  <si>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</si>
  <si>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</si>
  <si>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</si>
  <si>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</si>
  <si>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</si>
  <si>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</si>
  <si>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</si>
  <si>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</si>
  <si>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</si>
  <si>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</si>
  <si>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</si>
  <si>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</si>
  <si>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</si>
  <si>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</si>
  <si>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</si>
  <si>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</si>
  <si>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</si>
  <si>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</si>
  <si>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</si>
  <si>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</si>
  <si>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</si>
  <si>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</si>
  <si>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</si>
  <si>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</si>
  <si>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</si>
  <si>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</si>
  <si>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</si>
  <si>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</si>
  <si>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</si>
  <si>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</si>
  <si>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</si>
  <si>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</si>
  <si>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</si>
  <si>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</si>
  <si>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</si>
  <si>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</si>
  <si>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</si>
  <si>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</si>
  <si>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</si>
  <si>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</si>
  <si>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</si>
  <si>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</si>
  <si>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</si>
  <si>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</si>
  <si>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</si>
  <si>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</si>
  <si>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</si>
  <si>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</si>
  <si>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</si>
  <si>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</si>
  <si>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</si>
  <si>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</si>
  <si>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</si>
  <si>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</si>
  <si>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</si>
  <si>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</si>
  <si>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</si>
  <si>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</si>
  <si>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</si>
  <si>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</si>
  <si>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</si>
  <si>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</si>
  <si>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</si>
  <si>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</si>
  <si>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</si>
  <si>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</si>
  <si>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</si>
  <si>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</si>
  <si>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</si>
  <si>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</si>
  <si>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</si>
  <si>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</si>
  <si>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</si>
  <si>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</si>
  <si>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</si>
  <si>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</si>
  <si>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</si>
  <si>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</si>
  <si>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</si>
  <si>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</si>
  <si>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</si>
  <si>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</si>
  <si>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</si>
  <si>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</si>
  <si>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</si>
  <si>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</si>
  <si>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</si>
  <si>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</si>
  <si>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</si>
  <si>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</si>
  <si>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</si>
  <si>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</si>
  <si>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</si>
  <si>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</si>
  <si>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</si>
  <si>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</si>
  <si>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</si>
  <si>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</si>
  <si>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</si>
  <si>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</si>
  <si>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</si>
  <si>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</si>
  <si>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</si>
  <si>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</si>
  <si>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</si>
  <si>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</si>
  <si>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</si>
  <si>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</si>
  <si>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</si>
  <si>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</si>
  <si>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</si>
  <si>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</si>
  <si>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</si>
  <si>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</si>
  <si>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</si>
  <si>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</si>
  <si>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</si>
  <si>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</si>
  <si>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</si>
  <si>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</si>
  <si>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</si>
  <si>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</si>
  <si>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</si>
  <si>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</si>
  <si>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</si>
  <si>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</si>
  <si>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</si>
  <si>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</si>
  <si>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</si>
  <si>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</si>
  <si>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</si>
  <si>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</si>
  <si>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</si>
  <si>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</si>
  <si>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</si>
  <si>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</si>
  <si>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</si>
  <si>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</si>
  <si>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</si>
  <si>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</si>
  <si>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</si>
  <si>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</si>
  <si>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</si>
  <si>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</si>
  <si>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</si>
  <si>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</si>
  <si>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</si>
  <si>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</si>
  <si>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</si>
  <si>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</si>
  <si>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</si>
  <si>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</si>
  <si>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</si>
  <si>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</si>
  <si>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</si>
  <si>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</si>
  <si>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</si>
  <si>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</si>
  <si>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</si>
  <si>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</si>
  <si>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</si>
  <si>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</si>
  <si>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</si>
  <si>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</si>
  <si>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</si>
  <si>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</si>
  <si>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</si>
  <si>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</si>
  <si>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</si>
  <si>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</si>
  <si>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</si>
  <si>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</si>
  <si>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</si>
  <si>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</si>
  <si>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</si>
  <si>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</si>
  <si>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</si>
  <si>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</si>
  <si>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</si>
  <si>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</si>
  <si>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</si>
  <si>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</si>
  <si>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</si>
  <si>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</si>
  <si>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</si>
  <si>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</si>
  <si>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</si>
  <si>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</si>
  <si>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</si>
  <si>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</si>
  <si>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</si>
  <si>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</si>
  <si>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</si>
  <si>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</si>
  <si>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</si>
  <si>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</si>
  <si>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</si>
  <si>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</si>
  <si>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</si>
  <si>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</si>
  <si>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</si>
  <si>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</si>
  <si>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</si>
  <si>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</si>
  <si>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</si>
  <si>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</si>
  <si>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</si>
  <si>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</si>
  <si>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</si>
  <si>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</si>
  <si>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</si>
  <si>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</si>
  <si>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</si>
  <si>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</si>
  <si>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</si>
  <si>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</si>
  <si>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</si>
  <si>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</si>
  <si>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</si>
  <si>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</si>
  <si>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</si>
  <si>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</si>
  <si>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</si>
  <si>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</si>
  <si>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</si>
  <si>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</si>
  <si>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</si>
  <si>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</si>
  <si>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</si>
  <si>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</si>
  <si>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</si>
  <si>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</si>
  <si>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</si>
  <si>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</si>
  <si>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</si>
  <si>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</si>
  <si>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</si>
  <si>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</si>
  <si>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</si>
  <si>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</si>
  <si>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</si>
  <si>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</si>
  <si>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</si>
  <si>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</si>
  <si>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</si>
  <si>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</si>
  <si>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</si>
  <si>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</si>
  <si>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</si>
  <si>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</si>
  <si>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</si>
  <si>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</si>
  <si>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</si>
  <si>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</si>
  <si>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</si>
  <si>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</si>
  <si>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</si>
  <si>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</si>
  <si>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</si>
  <si>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</si>
  <si>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</si>
  <si>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</si>
  <si>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</si>
  <si>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</si>
  <si>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</si>
  <si>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</si>
  <si>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</si>
  <si>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</si>
  <si>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</si>
  <si>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</si>
  <si>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</si>
  <si>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</si>
  <si>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</si>
  <si>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</si>
  <si>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</si>
  <si>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</si>
  <si>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</si>
  <si>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</si>
  <si>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</si>
  <si>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</si>
  <si>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</si>
  <si>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</si>
  <si>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</si>
  <si>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</si>
  <si>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</si>
  <si>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</si>
  <si>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</si>
  <si>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</si>
  <si>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</si>
  <si>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</si>
  <si>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</si>
  <si>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</si>
  <si>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</si>
  <si>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</si>
  <si>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</si>
  <si>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</si>
  <si>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</si>
  <si>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</si>
  <si>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</si>
  <si>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</si>
  <si>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</si>
  <si>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</si>
  <si>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</si>
  <si>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</si>
  <si>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</si>
  <si>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</si>
  <si>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</si>
  <si>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</si>
  <si>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</si>
  <si>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</si>
  <si>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</si>
  <si>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</si>
  <si>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</si>
  <si>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</si>
  <si>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</si>
  <si>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</si>
  <si>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</si>
  <si>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</si>
  <si>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</si>
  <si>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</si>
  <si>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</si>
  <si>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</si>
  <si>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</si>
  <si>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</si>
  <si>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</si>
  <si>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</si>
  <si>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</si>
  <si>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</si>
  <si>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</si>
  <si>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</si>
  <si>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</si>
  <si>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</si>
  <si>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</si>
  <si>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</si>
  <si>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</si>
  <si>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</si>
  <si>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</si>
  <si>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</si>
  <si>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</si>
  <si>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</si>
  <si>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</si>
  <si>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</si>
  <si>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</si>
  <si>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</si>
  <si>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</si>
  <si>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</si>
  <si>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</si>
  <si>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</si>
  <si>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</si>
  <si>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</si>
  <si>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</si>
  <si>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</si>
  <si>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</si>
  <si>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</si>
  <si>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</si>
  <si>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</si>
  <si>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</si>
  <si>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</si>
  <si>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</si>
  <si>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</si>
  <si>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</si>
  <si>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</si>
  <si>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</si>
  <si>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</si>
  <si>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</si>
  <si>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</si>
  <si>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</si>
  <si>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</si>
  <si>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</si>
  <si>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</si>
  <si>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</si>
  <si>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</si>
  <si>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</si>
  <si>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</si>
  <si>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</si>
  <si>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</si>
  <si>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</si>
  <si>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</si>
  <si>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</si>
  <si>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</si>
  <si>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</si>
  <si>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</si>
  <si>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</si>
  <si>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</si>
  <si>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</si>
  <si>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</si>
  <si>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</si>
  <si>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</si>
  <si>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</si>
  <si>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</si>
  <si>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</si>
  <si>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</si>
  <si>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</si>
  <si>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</si>
  <si>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</si>
  <si>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</si>
  <si>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</si>
  <si>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</si>
  <si>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</si>
  <si>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</si>
  <si>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</si>
  <si>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</si>
  <si>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</si>
  <si>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</si>
  <si>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</si>
  <si>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</si>
  <si>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</si>
  <si>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</si>
  <si>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</si>
  <si>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</si>
  <si>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</si>
  <si>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</si>
  <si>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</si>
  <si>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</si>
  <si>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</si>
  <si>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</si>
  <si>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</si>
  <si>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</si>
  <si>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</si>
  <si>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</si>
  <si>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</si>
  <si>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</si>
  <si>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</si>
  <si>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</si>
  <si>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</si>
  <si>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</si>
  <si>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</si>
  <si>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</si>
  <si>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</si>
  <si>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</si>
  <si>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</si>
  <si>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</si>
  <si>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</si>
  <si>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</si>
  <si>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</si>
  <si>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</si>
  <si>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</si>
  <si>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</si>
  <si>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</si>
  <si>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</si>
  <si>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</si>
  <si>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</si>
  <si>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</si>
  <si>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</si>
  <si>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</si>
  <si>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</si>
  <si>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</si>
  <si>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</si>
  <si>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</si>
  <si>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</si>
  <si>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</si>
  <si>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</si>
  <si>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</si>
  <si>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</si>
  <si>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</si>
  <si>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</si>
  <si>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</si>
  <si>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</si>
  <si>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</si>
  <si>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</si>
  <si>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</si>
  <si>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</si>
  <si>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</si>
  <si>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</si>
  <si>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</si>
  <si>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</si>
  <si>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</si>
  <si>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</si>
  <si>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</si>
  <si>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</si>
  <si>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</si>
  <si>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</si>
  <si>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</si>
  <si>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</si>
  <si>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</si>
  <si>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</si>
  <si>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</si>
  <si>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</si>
  <si>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</si>
  <si>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</si>
  <si>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</si>
  <si>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</si>
  <si>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</si>
  <si>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</si>
  <si>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</si>
  <si>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</si>
  <si>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</si>
  <si>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</si>
  <si>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</si>
  <si>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</si>
  <si>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</si>
  <si>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</si>
  <si>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</si>
  <si>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</si>
  <si>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</si>
  <si>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</si>
  <si>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</si>
  <si>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</si>
  <si>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</si>
  <si>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</si>
  <si>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</si>
  <si>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</si>
  <si>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</si>
  <si>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</si>
  <si>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</si>
  <si>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</si>
  <si>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</si>
  <si>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</si>
  <si>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</si>
  <si>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</si>
  <si>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</si>
  <si>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</si>
  <si>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</si>
  <si>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</si>
  <si>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</si>
  <si>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</si>
  <si>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</si>
  <si>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</si>
  <si>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</si>
  <si>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</si>
  <si>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</si>
  <si>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</si>
  <si>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</si>
  <si>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</si>
  <si>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</si>
  <si>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</si>
  <si>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</si>
  <si>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</si>
  <si>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</si>
  <si>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</si>
  <si>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</si>
  <si>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</si>
  <si>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</si>
  <si>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</si>
  <si>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</si>
  <si>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</si>
  <si>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</si>
  <si>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</si>
  <si>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</si>
  <si>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</si>
  <si>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</si>
  <si>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</si>
  <si>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</si>
  <si>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</si>
  <si>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</si>
  <si>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</si>
  <si>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</si>
  <si>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</si>
  <si>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</si>
  <si>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</si>
  <si>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</si>
  <si>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</si>
  <si>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</si>
  <si>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</si>
  <si>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</si>
  <si>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</si>
  <si>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</si>
  <si>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</si>
  <si>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</si>
  <si>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</si>
  <si>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</si>
  <si>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</si>
  <si>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</si>
  <si>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</si>
  <si>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</si>
  <si>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</si>
  <si>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</si>
  <si>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</si>
  <si>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</si>
  <si>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</si>
  <si>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</si>
  <si>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</si>
  <si>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</si>
  <si>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</si>
  <si>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</si>
  <si>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</si>
  <si>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</si>
  <si>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</si>
  <si>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</si>
  <si>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</si>
  <si>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</si>
  <si>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</si>
  <si>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</si>
  <si>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</si>
  <si>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</si>
  <si>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</si>
  <si>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</si>
  <si>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</si>
  <si>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</si>
  <si>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</si>
  <si>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</si>
  <si>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</si>
  <si>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</si>
  <si>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</si>
  <si>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</si>
  <si>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</si>
  <si>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</si>
  <si>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</si>
  <si>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</si>
  <si>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</si>
  <si>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</si>
  <si>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</si>
  <si>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</si>
  <si>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</si>
  <si>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</si>
  <si>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</si>
  <si>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</si>
  <si>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</si>
  <si>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</si>
  <si>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</si>
  <si>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</si>
  <si>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</si>
  <si>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</si>
  <si>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</si>
  <si>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</si>
  <si>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</si>
  <si>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</si>
  <si>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</si>
  <si>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</si>
  <si>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</si>
  <si>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</si>
  <si>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</si>
  <si>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</si>
  <si>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</si>
  <si>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</si>
  <si>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</si>
  <si>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</si>
  <si>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</si>
  <si>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</si>
  <si>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</si>
  <si>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</si>
  <si>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</si>
  <si>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</si>
  <si>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</si>
  <si>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</si>
  <si>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</si>
  <si>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</si>
  <si>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</si>
  <si>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</si>
  <si>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</si>
  <si>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</si>
  <si>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</si>
  <si>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</si>
  <si>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</si>
  <si>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</si>
  <si>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</si>
  <si>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</si>
  <si>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</si>
  <si>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</si>
  <si>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</si>
  <si>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</si>
  <si>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</si>
  <si>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</si>
  <si>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</si>
  <si>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</si>
  <si>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</si>
  <si>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</si>
  <si>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</si>
  <si>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</si>
  <si>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</si>
  <si>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</si>
  <si>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</si>
  <si>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</si>
  <si>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</si>
  <si>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</si>
  <si>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</si>
  <si>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</si>
  <si>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</si>
  <si>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</si>
  <si>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</si>
  <si>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</si>
  <si>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</si>
  <si>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</si>
  <si>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</si>
  <si>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</si>
  <si>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</si>
  <si>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</si>
  <si>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</si>
  <si>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</si>
  <si>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</si>
  <si>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</si>
  <si>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</si>
  <si>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</si>
  <si>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</si>
  <si>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</si>
  <si>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</si>
  <si>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</si>
  <si>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</si>
  <si>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</si>
  <si>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</si>
  <si>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</si>
  <si>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</si>
  <si>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</si>
  <si>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</si>
  <si>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</si>
  <si>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</si>
  <si>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</si>
  <si>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</si>
  <si>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</si>
  <si>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</si>
  <si>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</si>
  <si>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</si>
  <si>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</si>
  <si>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</si>
  <si>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</si>
  <si>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</si>
  <si>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</si>
  <si>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</si>
  <si>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</si>
  <si>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</si>
  <si>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</si>
  <si>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</si>
  <si>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</si>
  <si>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</si>
  <si>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</si>
  <si>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</si>
  <si>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</si>
  <si>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</si>
  <si>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</si>
  <si>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</si>
  <si>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</si>
  <si>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</si>
  <si>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</si>
  <si>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</si>
  <si>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</si>
  <si>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</si>
  <si>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</si>
  <si>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</si>
  <si>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</si>
  <si>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</si>
  <si>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</si>
  <si>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</si>
  <si>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</si>
  <si>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</si>
  <si>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</si>
  <si>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</si>
  <si>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</si>
  <si>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</si>
  <si>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</si>
  <si>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</si>
  <si>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</si>
  <si>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</si>
  <si>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</si>
  <si>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</si>
  <si>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</si>
  <si>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</si>
  <si>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</si>
  <si>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</si>
  <si>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</si>
  <si>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</si>
  <si>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</si>
  <si>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</si>
  <si>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</si>
  <si>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</si>
  <si>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</si>
  <si>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</si>
  <si>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</si>
  <si>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</si>
  <si>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</si>
  <si>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</si>
  <si>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</si>
  <si>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</si>
  <si>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</si>
  <si>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</si>
  <si>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</si>
  <si>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</si>
  <si>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</si>
  <si>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</si>
  <si>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</si>
  <si>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</si>
  <si>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</si>
  <si>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</si>
  <si>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</si>
  <si>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</si>
  <si>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</si>
  <si>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</si>
  <si>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</si>
  <si>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</si>
  <si>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</si>
  <si>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</si>
  <si>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</si>
  <si>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</si>
  <si>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</si>
  <si>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</si>
  <si>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</si>
  <si>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</si>
  <si>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</si>
  <si>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</si>
  <si>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</si>
  <si>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</si>
  <si>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</si>
  <si>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</si>
  <si>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</si>
  <si>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</si>
  <si>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</si>
  <si>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</si>
  <si>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</si>
  <si>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</si>
  <si>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</si>
  <si>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</si>
  <si>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</si>
  <si>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</si>
  <si>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</si>
  <si>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</si>
  <si>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</si>
  <si>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</si>
  <si>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</si>
  <si>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</si>
  <si>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</si>
  <si>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</si>
  <si>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</si>
  <si>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</si>
  <si>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</si>
  <si>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</si>
  <si>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</si>
  <si>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</si>
  <si>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</si>
  <si>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</si>
  <si>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</si>
  <si>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</si>
  <si>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</si>
  <si>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</si>
  <si>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</si>
  <si>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</si>
  <si>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</si>
  <si>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</si>
  <si>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</si>
  <si>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</si>
  <si>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</si>
  <si>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</si>
  <si>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</si>
  <si>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</si>
  <si>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</si>
  <si>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</si>
  <si>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</si>
  <si>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</si>
  <si>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</si>
  <si>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</si>
  <si>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</si>
  <si>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</si>
  <si>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</si>
  <si>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</si>
  <si>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</si>
  <si>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</si>
  <si>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</si>
  <si>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</si>
  <si>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</si>
  <si>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</si>
  <si>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</si>
  <si>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</si>
  <si>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</si>
  <si>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</si>
  <si>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</si>
  <si>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</si>
  <si>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</si>
  <si>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</si>
  <si>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</si>
  <si>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</si>
  <si>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</si>
  <si>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</si>
  <si>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</si>
  <si>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</si>
  <si>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</si>
  <si>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</si>
  <si>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</si>
  <si>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</si>
  <si>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</si>
  <si>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</si>
  <si>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</si>
  <si>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</si>
  <si>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</si>
  <si>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</si>
  <si>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</si>
  <si>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</si>
  <si>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</si>
  <si>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</si>
  <si>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</si>
  <si>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</si>
  <si>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</si>
  <si>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</si>
  <si>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</si>
  <si>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</si>
  <si>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</si>
  <si>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</si>
  <si>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</si>
  <si>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</si>
  <si>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</si>
  <si>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</si>
  <si>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</si>
  <si>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</si>
  <si>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</si>
  <si>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</si>
  <si>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</si>
  <si>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</si>
  <si>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</si>
  <si>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</si>
  <si>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</si>
  <si>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</si>
  <si>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</si>
  <si>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</si>
  <si>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</si>
  <si>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</si>
  <si>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</si>
  <si>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</si>
  <si>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</si>
  <si>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</si>
  <si>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</si>
  <si>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</si>
  <si>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</si>
  <si>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</si>
  <si>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</si>
  <si>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</si>
  <si>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</si>
  <si>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</si>
  <si>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</si>
  <si>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</si>
  <si>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</si>
  <si>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</si>
  <si>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</si>
  <si>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</si>
  <si>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</si>
  <si>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</si>
  <si>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</si>
  <si>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</si>
  <si>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</si>
  <si>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</si>
  <si>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</si>
  <si>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</si>
  <si>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</si>
  <si>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</si>
  <si>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</si>
  <si>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</si>
  <si>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</si>
  <si>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</si>
  <si>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</si>
  <si>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</si>
  <si>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</si>
  <si>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</si>
  <si>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</si>
  <si>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</si>
  <si>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</si>
  <si>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</si>
  <si>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</si>
  <si>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</si>
  <si>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</si>
  <si>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</si>
  <si>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</si>
  <si>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</si>
  <si>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</si>
  <si>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</si>
  <si>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</si>
  <si>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</si>
  <si>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</si>
  <si>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</si>
  <si>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</si>
  <si>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</si>
  <si>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</si>
  <si>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</si>
  <si>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</si>
  <si>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</si>
  <si>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</si>
  <si>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</si>
  <si>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</si>
  <si>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</si>
  <si>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</si>
  <si>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</si>
  <si>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</si>
  <si>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</si>
  <si>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</si>
  <si>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</si>
  <si>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</si>
  <si>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</si>
  <si>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</si>
  <si>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</si>
  <si>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</si>
  <si>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</si>
  <si>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</si>
  <si>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</si>
  <si>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</si>
  <si>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</si>
  <si>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</si>
  <si>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</si>
  <si>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</si>
  <si>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</si>
  <si>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</si>
  <si>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</si>
  <si>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</si>
  <si>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</si>
  <si>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</si>
  <si>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</si>
  <si>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</si>
  <si>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</si>
  <si>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</si>
  <si>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</si>
  <si>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</si>
  <si>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</si>
  <si>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</si>
  <si>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</si>
  <si>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</si>
  <si>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</si>
  <si>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</si>
  <si>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</si>
  <si>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</si>
  <si>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</si>
  <si>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</si>
  <si>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</si>
  <si>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</si>
  <si>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</si>
  <si>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</si>
  <si>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</si>
  <si>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</si>
  <si>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</si>
  <si>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</si>
  <si>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</si>
  <si>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</si>
  <si>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</si>
  <si>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</si>
  <si>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</si>
  <si>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</si>
  <si>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</si>
  <si>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</si>
  <si>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</si>
  <si>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</si>
  <si>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</si>
  <si>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</si>
  <si>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</si>
  <si>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</si>
  <si>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</si>
  <si>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</si>
  <si>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</si>
  <si>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</si>
  <si>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</si>
  <si>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</si>
  <si>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</si>
  <si>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</si>
  <si>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</si>
  <si>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</si>
  <si>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</si>
  <si>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</si>
  <si>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</si>
  <si>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</si>
  <si>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</si>
  <si>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</si>
  <si>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</si>
  <si>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</si>
  <si>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</si>
  <si>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</si>
  <si>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</si>
  <si>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</si>
  <si>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</si>
  <si>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</si>
  <si>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</si>
  <si>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</si>
  <si>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</si>
  <si>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</si>
  <si>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</si>
  <si>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</si>
  <si>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</si>
  <si>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</si>
  <si>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</si>
  <si>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</si>
  <si>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</si>
  <si>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</si>
  <si>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</si>
  <si>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</si>
  <si>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</si>
  <si>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</si>
  <si>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</si>
  <si>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</si>
  <si>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</si>
  <si>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</si>
  <si>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</si>
  <si>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</si>
  <si>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</si>
  <si>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</si>
  <si>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</si>
  <si>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</si>
  <si>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</si>
  <si>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</si>
  <si>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</si>
  <si>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</si>
  <si>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</si>
  <si>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</si>
  <si>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</si>
  <si>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</si>
  <si>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</si>
  <si>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</si>
  <si>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</si>
  <si>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</si>
  <si>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</si>
  <si>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</si>
  <si>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</si>
  <si>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</si>
  <si>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</si>
  <si>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</si>
  <si>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</si>
  <si>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</si>
  <si>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</si>
  <si>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</si>
  <si>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</si>
  <si>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</si>
  <si>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</si>
  <si>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</si>
  <si>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</si>
  <si>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</si>
  <si>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</si>
  <si>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</si>
  <si>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</si>
  <si>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</si>
  <si>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</si>
  <si>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</si>
  <si>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</si>
  <si>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</si>
  <si>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</si>
  <si>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</si>
  <si>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</si>
  <si>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</si>
  <si>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</si>
  <si>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</si>
  <si>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</si>
  <si>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</si>
  <si>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</si>
  <si>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</si>
  <si>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</si>
  <si>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</si>
  <si>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</si>
  <si>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</si>
  <si>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</si>
  <si>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</si>
  <si>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</si>
  <si>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</si>
  <si>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</si>
  <si>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</si>
  <si>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</si>
  <si>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</si>
  <si>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</si>
  <si>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</si>
  <si>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</si>
  <si>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</si>
  <si>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</si>
  <si>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</si>
  <si>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</si>
  <si>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</si>
  <si>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</si>
  <si>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</si>
  <si>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</si>
  <si>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</si>
  <si>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</si>
  <si>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</si>
  <si>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</si>
  <si>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</si>
  <si>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</si>
  <si>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</si>
  <si>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</si>
  <si>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</si>
  <si>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</si>
  <si>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</si>
  <si>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</si>
  <si>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</si>
  <si>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</si>
  <si>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</si>
  <si>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</si>
  <si>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</si>
  <si>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</si>
  <si>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</si>
  <si>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</si>
  <si>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</si>
  <si>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</si>
  <si>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</si>
  <si>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</si>
  <si>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</si>
  <si>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</si>
  <si>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</si>
  <si>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</si>
  <si>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</si>
  <si>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</si>
  <si>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</si>
  <si>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</si>
  <si>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</si>
  <si>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</si>
  <si>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</si>
  <si>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</si>
  <si>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</si>
  <si>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</si>
  <si>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</si>
  <si>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</si>
  <si>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</si>
  <si>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</si>
  <si>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</si>
  <si>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</si>
  <si>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</si>
  <si>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</si>
  <si>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</si>
  <si>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</si>
  <si>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</si>
  <si>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</si>
  <si>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</si>
  <si>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</si>
  <si>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</si>
  <si>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</si>
  <si>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</si>
  <si>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</si>
  <si>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</si>
  <si>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</si>
  <si>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</si>
  <si>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</si>
  <si>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</si>
  <si>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</si>
  <si>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</si>
  <si>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</si>
  <si>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</si>
  <si>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</si>
  <si>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</si>
  <si>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</si>
  <si>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</si>
  <si>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</si>
  <si>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</si>
  <si>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</si>
  <si>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</si>
  <si>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</si>
  <si>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</si>
  <si>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</si>
  <si>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</si>
  <si>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</si>
  <si>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</si>
  <si>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</si>
  <si>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</si>
  <si>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</si>
  <si>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</si>
  <si>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</si>
  <si>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</si>
  <si>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</si>
  <si>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</si>
  <si>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</si>
  <si>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</si>
  <si>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</si>
  <si>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</si>
  <si>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</si>
  <si>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</si>
  <si>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</si>
  <si>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</si>
  <si>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</si>
  <si>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</si>
  <si>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</si>
  <si>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</si>
  <si>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</si>
  <si>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</si>
  <si>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</si>
  <si>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</si>
  <si>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</si>
  <si>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</si>
  <si>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</si>
  <si>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</si>
  <si>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</si>
  <si>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</si>
  <si>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</si>
  <si>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</si>
  <si>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</si>
  <si>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</si>
  <si>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</si>
  <si>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</si>
  <si>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</si>
  <si>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</si>
  <si>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</si>
  <si>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</si>
  <si>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</si>
  <si>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</si>
  <si>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</si>
  <si>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</si>
  <si>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</si>
  <si>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</si>
  <si>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</si>
  <si>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</si>
  <si>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</si>
  <si>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</si>
  <si>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</si>
  <si>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</si>
  <si>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</si>
  <si>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</si>
  <si>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</si>
  <si>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</si>
  <si>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</si>
  <si>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</si>
  <si>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</si>
  <si>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</si>
  <si>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</si>
  <si>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</si>
  <si>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</si>
  <si>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</si>
  <si>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</si>
  <si>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</si>
  <si>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</si>
  <si>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</si>
  <si>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</si>
  <si>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</si>
  <si>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</si>
  <si>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</si>
  <si>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</si>
  <si>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</si>
  <si>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</si>
  <si>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</si>
  <si>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</si>
  <si>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</si>
  <si>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</si>
  <si>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</si>
  <si>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</si>
  <si>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</si>
  <si>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</si>
  <si>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</si>
  <si>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</si>
  <si>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</si>
  <si>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</si>
  <si>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</si>
  <si>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</si>
  <si>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</si>
  <si>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</si>
  <si>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</si>
  <si>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</si>
  <si>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</si>
  <si>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</si>
  <si>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</si>
  <si>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</si>
  <si>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</si>
  <si>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</si>
  <si>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</si>
  <si>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</si>
  <si>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</si>
  <si>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</si>
  <si>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</si>
  <si>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</si>
  <si>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</si>
  <si>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</si>
  <si>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</si>
  <si>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</si>
  <si>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</si>
  <si>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</si>
  <si>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</si>
  <si>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</si>
  <si>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</si>
  <si>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</si>
  <si>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</si>
  <si>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</si>
  <si>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</si>
  <si>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</si>
  <si>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</si>
  <si>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</si>
  <si>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</si>
  <si>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</si>
  <si>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</si>
  <si>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</si>
  <si>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</si>
  <si>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</si>
  <si>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</si>
  <si>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</si>
  <si>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</si>
  <si>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</si>
  <si>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</si>
  <si>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</si>
  <si>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</si>
  <si>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</si>
  <si>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</si>
  <si>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</si>
  <si>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</si>
  <si>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</si>
  <si>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</si>
  <si>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</si>
  <si>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</si>
  <si>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</si>
  <si>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</si>
  <si>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</si>
  <si>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</si>
  <si>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</si>
  <si>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</si>
  <si>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</si>
  <si>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</si>
  <si>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</si>
  <si>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</si>
  <si>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</si>
  <si>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</si>
  <si>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</si>
  <si>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</si>
  <si>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</si>
  <si>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</si>
  <si>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</si>
  <si>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</si>
  <si>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</si>
  <si>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</si>
  <si>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</si>
  <si>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</si>
  <si>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</si>
  <si>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</si>
  <si>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</si>
  <si>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</si>
  <si>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</si>
  <si>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</si>
  <si>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</si>
  <si>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</si>
  <si>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</si>
  <si>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</si>
  <si>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</si>
  <si>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</si>
  <si>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</si>
  <si>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</si>
  <si>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</si>
  <si>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</si>
  <si>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</si>
  <si>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</si>
  <si>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</si>
  <si>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</si>
  <si>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</si>
  <si>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</si>
  <si>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</si>
  <si>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</si>
  <si>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</si>
  <si>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</si>
  <si>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</si>
  <si>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</si>
  <si>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</si>
  <si>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</si>
  <si>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</si>
  <si>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</si>
  <si>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</si>
  <si>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</si>
  <si>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</si>
  <si>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</si>
  <si>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</si>
  <si>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</si>
  <si>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</si>
  <si>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</si>
  <si>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</si>
  <si>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</si>
  <si>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</si>
  <si>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</si>
  <si>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</si>
  <si>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</si>
  <si>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</si>
  <si>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</si>
  <si>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</si>
  <si>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</si>
  <si>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</si>
  <si>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</si>
  <si>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</si>
  <si>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</si>
  <si>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</si>
  <si>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</si>
  <si>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</si>
  <si>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</si>
  <si>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</si>
  <si>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</si>
  <si>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</si>
  <si>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</si>
  <si>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</si>
  <si>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</si>
  <si>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</si>
  <si>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</si>
  <si>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</si>
  <si>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</si>
  <si>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</si>
  <si>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</si>
  <si>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</si>
  <si>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</si>
  <si>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</si>
  <si>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</si>
  <si>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</si>
  <si>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</si>
  <si>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</si>
  <si>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</si>
  <si>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</si>
  <si>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</si>
  <si>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</si>
  <si>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</si>
  <si>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</si>
  <si>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</si>
  <si>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</si>
  <si>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</si>
  <si>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</si>
  <si>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</si>
  <si>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</si>
  <si>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</si>
  <si>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</si>
  <si>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</si>
  <si>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</si>
  <si>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</si>
  <si>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</si>
  <si>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</si>
  <si>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</si>
  <si>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</si>
  <si>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</si>
  <si>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</si>
  <si>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</si>
  <si>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</si>
  <si>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</si>
  <si>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</si>
  <si>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</si>
  <si>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</si>
  <si>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</si>
  <si>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</si>
  <si>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</si>
  <si>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</si>
  <si>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</si>
  <si>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</si>
  <si>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</si>
  <si>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</si>
  <si>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</si>
  <si>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</si>
  <si>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</si>
  <si>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</si>
  <si>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</si>
  <si>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</si>
  <si>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</si>
  <si>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</si>
  <si>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</si>
  <si>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</si>
  <si>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</si>
  <si>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</si>
  <si>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</si>
  <si>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</si>
  <si>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</si>
  <si>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</si>
  <si>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</si>
  <si>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</si>
  <si>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</si>
  <si>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</si>
  <si>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</si>
  <si>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</si>
  <si>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</si>
  <si>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</si>
  <si>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</si>
  <si>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</si>
  <si>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</si>
  <si>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</si>
  <si>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</si>
  <si>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</si>
  <si>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</si>
  <si>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</si>
  <si>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</si>
  <si>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</si>
  <si>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</si>
  <si>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</si>
  <si>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</si>
  <si>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</si>
  <si>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</si>
  <si>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</si>
  <si>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</si>
  <si>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</si>
  <si>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</si>
  <si>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</si>
  <si>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</si>
  <si>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</si>
  <si>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</si>
  <si>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</si>
  <si>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</si>
  <si>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</si>
  <si>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</si>
  <si>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</si>
  <si>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</si>
  <si>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</si>
  <si>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</si>
  <si>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</si>
  <si>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</si>
  <si>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</si>
  <si>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</si>
  <si>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</si>
  <si>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</si>
  <si>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</si>
  <si>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</si>
  <si>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</si>
  <si>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</si>
  <si>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</si>
  <si>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</si>
  <si>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</si>
  <si>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</si>
  <si>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</si>
  <si>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</si>
  <si>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</si>
  <si>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</si>
  <si>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</si>
  <si>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</si>
  <si>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</si>
  <si>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</si>
  <si>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</si>
  <si>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</si>
  <si>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</si>
  <si>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</si>
  <si>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</si>
  <si>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</si>
  <si>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</si>
  <si>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</si>
  <si>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</si>
  <si>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</si>
  <si>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</si>
  <si>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</si>
  <si>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</si>
  <si>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</si>
  <si>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</si>
  <si>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</si>
  <si>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</si>
  <si>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</si>
  <si>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</si>
  <si>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</si>
  <si>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</si>
  <si>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</si>
  <si>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</si>
  <si>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</si>
  <si>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</si>
  <si>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</si>
  <si>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</si>
  <si>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</si>
  <si>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</si>
  <si>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</si>
  <si>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</si>
  <si>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</si>
  <si>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</si>
  <si>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</si>
  <si>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</si>
  <si>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</si>
  <si>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</si>
  <si>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</si>
  <si>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</si>
  <si>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</si>
  <si>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</si>
  <si>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</si>
  <si>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</si>
  <si>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</si>
  <si>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</si>
  <si>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</si>
  <si>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</si>
  <si>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</si>
  <si>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</si>
  <si>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</si>
  <si>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</si>
  <si>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</si>
  <si>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</si>
  <si>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</si>
  <si>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</si>
  <si>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</si>
  <si>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</si>
  <si>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</si>
  <si>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</si>
  <si>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</si>
  <si>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</si>
  <si>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</si>
  <si>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</si>
  <si>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</si>
  <si>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</si>
  <si>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</si>
  <si>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</si>
  <si>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</si>
  <si>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</si>
  <si>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</si>
  <si>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</si>
  <si>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</si>
  <si>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</si>
  <si>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</si>
  <si>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</si>
  <si>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</si>
  <si>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</si>
  <si>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</si>
  <si>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</si>
  <si>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</si>
  <si>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</si>
  <si>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</si>
  <si>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</si>
  <si>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</si>
  <si>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</si>
  <si>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</si>
  <si>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</si>
  <si>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</si>
  <si>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</si>
  <si>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</si>
  <si>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</si>
  <si>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</si>
  <si>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</si>
  <si>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</si>
  <si>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</si>
  <si>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</si>
  <si>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</si>
  <si>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</si>
  <si>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</si>
  <si>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</si>
  <si>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</si>
  <si>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</si>
  <si>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</si>
  <si>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</si>
  <si>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</si>
  <si>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</si>
  <si>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</si>
  <si>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</si>
  <si>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</si>
  <si>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</si>
  <si>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</si>
  <si>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</si>
  <si>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</si>
  <si>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</si>
  <si>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</si>
  <si>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</si>
  <si>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</si>
  <si>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</si>
  <si>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</si>
  <si>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</si>
  <si>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</si>
  <si>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</si>
  <si>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</si>
  <si>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</si>
  <si>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</si>
  <si>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</si>
  <si>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</si>
  <si>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</si>
  <si>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</si>
  <si>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</si>
  <si>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</si>
  <si>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</si>
  <si>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</si>
  <si>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</si>
  <si>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</si>
  <si>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</si>
  <si>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</si>
  <si>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</si>
  <si>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</si>
  <si>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</si>
  <si>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</si>
  <si>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</si>
  <si>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</si>
  <si>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</si>
  <si>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</si>
  <si>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</si>
  <si>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</si>
  <si>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</si>
  <si>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</si>
  <si>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</si>
  <si>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</si>
  <si>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</si>
  <si>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</si>
  <si>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</si>
  <si>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</si>
  <si>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</si>
  <si>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</si>
  <si>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</si>
  <si>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</si>
  <si>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</si>
  <si>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</si>
  <si>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</si>
  <si>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</si>
  <si>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</si>
  <si>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</si>
  <si>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</si>
  <si>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</si>
  <si>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</si>
  <si>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</si>
  <si>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</si>
  <si>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</si>
  <si>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</si>
  <si>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</si>
  <si>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</si>
  <si>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</si>
  <si>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</si>
  <si>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</si>
  <si>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</si>
  <si>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</si>
  <si>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</si>
  <si>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</si>
  <si>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</si>
  <si>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</si>
  <si>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</si>
  <si>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</si>
  <si>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</si>
  <si>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</si>
  <si>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</si>
  <si>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</si>
  <si>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</si>
  <si>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</si>
  <si>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</si>
  <si>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</si>
  <si>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</si>
  <si>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</si>
  <si>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</si>
  <si>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</si>
  <si>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</si>
  <si>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</si>
  <si>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</si>
  <si>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</si>
  <si>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</si>
  <si>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</si>
  <si>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</si>
  <si>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</si>
  <si>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</si>
  <si>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</si>
  <si>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</si>
  <si>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</si>
  <si>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</si>
  <si>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</si>
  <si>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</si>
  <si>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</si>
  <si>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</si>
  <si>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</si>
  <si>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</si>
  <si>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</si>
  <si>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</si>
  <si>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</si>
  <si>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</si>
  <si>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</si>
  <si>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</si>
  <si>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</si>
  <si>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</si>
  <si>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</si>
  <si>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</si>
  <si>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</si>
  <si>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</si>
  <si>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</si>
  <si>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</si>
  <si>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</si>
  <si>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</si>
  <si>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</si>
  <si>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</si>
  <si>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</si>
  <si>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</si>
  <si>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</si>
  <si>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</si>
  <si>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</si>
  <si>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</si>
  <si>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</si>
  <si>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</si>
  <si>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</si>
  <si>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</si>
  <si>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</si>
  <si>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</si>
  <si>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</si>
  <si>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</si>
  <si>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</si>
  <si>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</si>
  <si>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</si>
  <si>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</si>
  <si>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</si>
  <si>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</si>
  <si>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</si>
  <si>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</si>
  <si>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</si>
  <si>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</si>
  <si>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</si>
  <si>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</si>
  <si>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</si>
  <si>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</si>
  <si>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</si>
  <si>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</si>
  <si>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</si>
  <si>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</si>
  <si>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</si>
  <si>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</si>
  <si>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</si>
  <si>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</si>
  <si>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</si>
  <si>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</si>
  <si>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</si>
  <si>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</si>
  <si>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</si>
  <si>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</si>
  <si>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</si>
  <si>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</si>
  <si>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</si>
  <si>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</si>
  <si>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</si>
  <si>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</si>
  <si>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</si>
  <si>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</si>
  <si>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</si>
  <si>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</si>
  <si>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</si>
  <si>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</si>
  <si>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</si>
  <si>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</si>
  <si>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</si>
  <si>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</si>
  <si>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</si>
  <si>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</si>
  <si>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</si>
  <si>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</si>
  <si>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</si>
  <si>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</si>
  <si>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</si>
  <si>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</si>
  <si>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</si>
  <si>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</si>
  <si>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</si>
  <si>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</si>
  <si>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</si>
  <si>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</si>
  <si>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</si>
  <si>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</si>
  <si>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</si>
  <si>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</si>
  <si>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</si>
  <si>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</si>
  <si>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</si>
  <si>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</si>
  <si>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</si>
  <si>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</si>
  <si>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</si>
  <si>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</si>
  <si>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</si>
  <si>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</si>
  <si>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</si>
  <si>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</si>
  <si>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</si>
  <si>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</si>
  <si>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</si>
  <si>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</si>
  <si>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</si>
  <si>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</si>
  <si>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</si>
  <si>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</si>
  <si>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</si>
  <si>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</si>
  <si>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</si>
  <si>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</si>
  <si>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</si>
  <si>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</si>
  <si>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</si>
  <si>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</si>
  <si>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</si>
  <si>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</si>
  <si>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</si>
  <si>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</si>
  <si>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</si>
  <si>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</si>
  <si>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</si>
  <si>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</si>
  <si>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</si>
  <si>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</si>
  <si>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</si>
  <si>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</si>
  <si>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</si>
  <si>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</si>
  <si>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</si>
  <si>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</si>
  <si>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</si>
  <si>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</si>
  <si>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</si>
  <si>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</si>
  <si>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</si>
  <si>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</si>
  <si>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</si>
  <si>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</si>
  <si>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</si>
  <si>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</si>
  <si>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</si>
  <si>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</si>
  <si>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</si>
  <si>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</si>
  <si>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</si>
  <si>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</si>
  <si>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</si>
  <si>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</si>
  <si>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</si>
  <si>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</si>
  <si>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</si>
  <si>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</si>
  <si>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</si>
  <si>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</si>
  <si>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</si>
  <si>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</si>
  <si>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</si>
  <si>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</si>
  <si>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</si>
  <si>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</si>
  <si>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</si>
  <si>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</si>
  <si>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</si>
  <si>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</si>
  <si>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</si>
  <si>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</si>
  <si>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</si>
  <si>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</si>
  <si>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</si>
  <si>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</si>
  <si>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</si>
  <si>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</si>
  <si>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</si>
  <si>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</si>
  <si>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</si>
  <si>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</si>
  <si>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</si>
  <si>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</si>
  <si>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</si>
  <si>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</si>
  <si>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</si>
  <si>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</si>
  <si>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</si>
  <si>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</si>
  <si>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</si>
  <si>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</si>
  <si>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</si>
  <si>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</si>
  <si>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</si>
  <si>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</si>
  <si>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</si>
  <si>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</si>
  <si>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</si>
  <si>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</si>
  <si>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</si>
  <si>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</si>
  <si>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</si>
  <si>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</si>
  <si>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</si>
  <si>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</si>
  <si>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</si>
  <si>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</si>
  <si>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</si>
  <si>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</si>
  <si>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</si>
  <si>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</si>
  <si>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</si>
  <si>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</si>
  <si>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</si>
  <si>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</si>
  <si>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</si>
  <si>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</si>
  <si>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</si>
  <si>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</si>
  <si>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</si>
  <si>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</si>
  <si>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</si>
  <si>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</si>
  <si>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</si>
  <si>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</si>
  <si>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</si>
  <si>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</si>
  <si>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</si>
  <si>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</si>
  <si>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</si>
  <si>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</si>
  <si>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</si>
  <si>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</si>
  <si>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</si>
  <si>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</si>
  <si>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</si>
  <si>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</si>
  <si>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</si>
  <si>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</si>
  <si>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</si>
  <si>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</si>
  <si>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</si>
  <si>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</si>
  <si>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</si>
  <si>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</si>
  <si>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</si>
  <si>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</si>
  <si>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</si>
  <si>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</si>
  <si>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</si>
  <si>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</si>
  <si>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</si>
  <si>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</si>
  <si>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</si>
  <si>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</si>
  <si>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</si>
  <si>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</si>
  <si>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</si>
  <si>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</si>
  <si>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</si>
  <si>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</si>
  <si>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</si>
  <si>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</si>
  <si>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</si>
  <si>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</si>
  <si>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</si>
  <si>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</si>
  <si>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</si>
  <si>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</si>
  <si>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</si>
  <si>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</si>
  <si>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</si>
  <si>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</si>
  <si>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</si>
  <si>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</si>
  <si>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</si>
  <si>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</si>
  <si>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</si>
  <si>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</si>
  <si>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</si>
  <si>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</si>
  <si>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</si>
  <si>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</si>
  <si>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</si>
  <si>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</si>
  <si>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</si>
  <si>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</si>
  <si>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</si>
  <si>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</si>
  <si>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</si>
  <si>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</si>
  <si>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</si>
  <si>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</si>
  <si>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</si>
  <si>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</si>
  <si>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</si>
  <si>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</si>
  <si>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</si>
  <si>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</si>
  <si>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</si>
  <si>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</si>
  <si>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</si>
  <si>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</si>
  <si>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</si>
  <si>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</si>
  <si>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</si>
  <si>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</si>
  <si>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</si>
  <si>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</si>
  <si>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</si>
  <si>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</si>
  <si>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</si>
  <si>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</si>
  <si>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</si>
  <si>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</si>
  <si>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</si>
  <si>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</si>
  <si>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</si>
  <si>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</si>
  <si>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</si>
  <si>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</si>
  <si>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</si>
  <si>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</si>
  <si>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</si>
  <si>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</si>
  <si>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</si>
  <si>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</si>
  <si>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</si>
  <si>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</si>
  <si>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</si>
  <si>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</si>
  <si>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</si>
  <si>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</si>
  <si>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</si>
  <si>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</si>
  <si>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</si>
  <si>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</si>
  <si>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</si>
  <si>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</si>
  <si>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</si>
  <si>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</si>
  <si>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</si>
  <si>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</si>
  <si>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</si>
  <si>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</si>
  <si>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</si>
  <si>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</si>
  <si>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</si>
  <si>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</si>
  <si>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</si>
  <si>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</si>
  <si>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</si>
  <si>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</si>
  <si>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</si>
  <si>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</si>
  <si>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</si>
  <si>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</si>
  <si>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</si>
  <si>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</si>
  <si>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</si>
  <si>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</si>
  <si>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</si>
  <si>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</si>
  <si>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</si>
  <si>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</si>
  <si>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</si>
  <si>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</si>
  <si>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</si>
  <si>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</si>
  <si>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</si>
  <si>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</si>
  <si>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</si>
  <si>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</si>
  <si>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</si>
  <si>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</si>
  <si>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</si>
  <si>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</si>
  <si>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</si>
  <si>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</si>
  <si>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</si>
  <si>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</si>
  <si>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</si>
  <si>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</si>
  <si>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</si>
  <si>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</si>
  <si>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</si>
  <si>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</si>
  <si>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</si>
  <si>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</si>
  <si>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</si>
  <si>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</si>
  <si>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</si>
  <si>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</si>
  <si>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</si>
  <si>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</si>
  <si>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</si>
  <si>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</si>
  <si>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</si>
  <si>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</si>
  <si>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</si>
  <si>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</si>
  <si>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</si>
  <si>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</si>
  <si>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</si>
  <si>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</si>
  <si>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</si>
  <si>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</si>
  <si>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</si>
  <si>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</si>
  <si>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</si>
  <si>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</si>
  <si>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</si>
  <si>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</si>
  <si>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</si>
  <si>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</si>
  <si>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</si>
  <si>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</si>
  <si>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</si>
  <si>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</si>
  <si>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</si>
  <si>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</si>
  <si>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</si>
  <si>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</si>
  <si>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</si>
  <si>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</si>
  <si>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</si>
  <si>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</si>
  <si>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</si>
  <si>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</si>
  <si>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</si>
  <si>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</si>
  <si>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</si>
  <si>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</si>
  <si>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</si>
  <si>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</si>
  <si>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</si>
  <si>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</si>
  <si>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</si>
  <si>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</si>
  <si>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</si>
  <si>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</si>
  <si>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</si>
  <si>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</si>
  <si>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</si>
  <si>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</si>
  <si>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</si>
  <si>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</si>
  <si>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</si>
  <si>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</si>
  <si>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</si>
  <si>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</si>
  <si>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</si>
  <si>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</si>
  <si>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</si>
  <si>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</si>
  <si>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</si>
  <si>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</si>
  <si>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</si>
  <si>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</si>
  <si>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</si>
  <si>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</si>
  <si>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</si>
  <si>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</si>
  <si>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</si>
  <si>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</si>
  <si>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</si>
  <si>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</si>
  <si>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</si>
  <si>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</si>
  <si>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</si>
  <si>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</si>
  <si>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</si>
  <si>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</si>
  <si>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</si>
  <si>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</si>
  <si>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</si>
  <si>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</si>
  <si>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</si>
  <si>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</si>
  <si>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</si>
  <si>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</si>
  <si>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</si>
  <si>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</si>
  <si>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</si>
  <si>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</si>
  <si>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</si>
  <si>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</si>
  <si>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</si>
  <si>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</si>
  <si>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</si>
  <si>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</si>
  <si>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</si>
  <si>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</si>
  <si>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</si>
  <si>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</si>
  <si>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</si>
  <si>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</si>
  <si>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</si>
  <si>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</si>
  <si>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</si>
  <si>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</si>
  <si>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</si>
  <si>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</si>
  <si>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</si>
  <si>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</si>
  <si>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</si>
  <si>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</si>
  <si>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</si>
  <si>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</si>
  <si>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</si>
  <si>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</si>
  <si>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</si>
  <si>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</si>
  <si>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</si>
  <si>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</si>
  <si>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</si>
  <si>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</si>
  <si>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</si>
  <si>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</si>
  <si>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</si>
  <si>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</si>
  <si>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</si>
  <si>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</si>
  <si>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</si>
  <si>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</si>
  <si>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</si>
  <si>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</si>
  <si>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</si>
  <si>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</si>
  <si>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</si>
  <si>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</si>
  <si>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</si>
  <si>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</si>
  <si>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</si>
  <si>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</si>
  <si>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</si>
  <si>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</si>
  <si>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</si>
  <si>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</si>
  <si>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</si>
  <si>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</si>
  <si>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</si>
  <si>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</si>
  <si>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</si>
  <si>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</si>
  <si>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</si>
  <si>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</si>
  <si>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</si>
  <si>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</si>
  <si>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</si>
  <si>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</si>
  <si>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</si>
  <si>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</si>
  <si>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</si>
  <si>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</si>
  <si>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</si>
  <si>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</si>
  <si>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</si>
  <si>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</si>
  <si>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</si>
  <si>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</si>
  <si>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</si>
  <si>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</si>
  <si>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</si>
  <si>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</si>
  <si>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</si>
  <si>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</si>
  <si>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</si>
  <si>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</si>
  <si>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</si>
  <si>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</si>
  <si>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</si>
  <si>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</si>
  <si>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</si>
  <si>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</si>
  <si>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</si>
  <si>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</si>
  <si>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</si>
  <si>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</si>
  <si>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</si>
  <si>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</si>
  <si>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</si>
  <si>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</si>
  <si>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</si>
  <si>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</si>
  <si>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</si>
  <si>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</si>
  <si>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</si>
  <si>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</si>
  <si>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</si>
  <si>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</si>
  <si>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</si>
  <si>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</si>
  <si>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</si>
  <si>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</si>
  <si>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</si>
  <si>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</si>
  <si>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</si>
  <si>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</si>
  <si>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</si>
  <si>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</si>
  <si>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</si>
  <si>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</si>
  <si>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</si>
  <si>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</si>
  <si>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</si>
  <si>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</si>
  <si>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</si>
  <si>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</si>
  <si>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</si>
  <si>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</si>
  <si>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</si>
  <si>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</si>
  <si>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</si>
  <si>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</si>
  <si>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</si>
  <si>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</si>
  <si>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</si>
  <si>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</si>
  <si>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</si>
  <si>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</si>
  <si>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</si>
  <si>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</si>
  <si>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</si>
  <si>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</si>
  <si>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</si>
  <si>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</si>
  <si>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</si>
  <si>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</si>
  <si>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</si>
  <si>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</si>
  <si>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</si>
  <si>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</si>
  <si>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</si>
  <si>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</si>
  <si>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</si>
  <si>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</si>
  <si>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</si>
  <si>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</si>
  <si>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</si>
  <si>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</si>
  <si>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</si>
  <si>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</si>
  <si>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</si>
  <si>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</si>
  <si>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</si>
  <si>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</si>
  <si>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</si>
  <si>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</si>
  <si>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</si>
  <si>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</si>
  <si>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</si>
  <si>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</si>
  <si>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</si>
  <si>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</si>
  <si>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</si>
  <si>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</si>
  <si>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</si>
  <si>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</si>
  <si>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</si>
  <si>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</si>
  <si>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</si>
  <si>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</si>
  <si>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</si>
  <si>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</si>
  <si>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</si>
  <si>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</si>
  <si>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</si>
  <si>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</si>
  <si>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</si>
  <si>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</si>
  <si>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</si>
  <si>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</si>
  <si>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</si>
  <si>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</si>
  <si>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</si>
  <si>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</si>
  <si>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</si>
  <si>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</si>
  <si>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</si>
  <si>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</si>
  <si>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</si>
  <si>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</si>
  <si>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</si>
  <si>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</si>
  <si>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</si>
  <si>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</si>
  <si>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</si>
  <si>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</si>
  <si>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</si>
  <si>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</si>
  <si>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</si>
  <si>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</si>
  <si>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</si>
  <si>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</si>
  <si>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</si>
  <si>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</si>
  <si>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</si>
  <si>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</si>
  <si>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</si>
  <si>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</si>
  <si>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</si>
  <si>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</si>
  <si>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</si>
  <si>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</si>
  <si>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</si>
  <si>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</si>
  <si>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</si>
  <si>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</si>
  <si>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</si>
  <si>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</si>
  <si>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</si>
  <si>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</si>
  <si>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</si>
  <si>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</si>
  <si>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</si>
  <si>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</si>
  <si>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</si>
  <si>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</si>
  <si>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</si>
  <si>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</si>
  <si>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</si>
  <si>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</si>
  <si>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</si>
  <si>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</si>
  <si>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</si>
  <si>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</si>
  <si>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</si>
  <si>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</si>
  <si>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</si>
  <si>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</si>
  <si>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</si>
  <si>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</si>
  <si>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</si>
  <si>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</si>
  <si>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</si>
  <si>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</si>
  <si>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</si>
  <si>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</si>
  <si>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</si>
  <si>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</si>
  <si>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</si>
  <si>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</si>
  <si>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</si>
  <si>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</si>
  <si>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</si>
  <si>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</si>
  <si>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</si>
  <si>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</si>
  <si>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</si>
  <si>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</si>
  <si>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</si>
  <si>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</si>
  <si>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</si>
  <si>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</si>
  <si>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</si>
  <si>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</si>
  <si>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</si>
  <si>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</si>
  <si>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</si>
  <si>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</si>
  <si>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</si>
  <si>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</si>
  <si>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</si>
  <si>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</si>
  <si>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</si>
  <si>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</si>
  <si>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</si>
  <si>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</si>
  <si>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</si>
  <si>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</si>
  <si>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</si>
  <si>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</si>
  <si>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</si>
  <si>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</si>
  <si>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</si>
  <si>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</si>
  <si>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</si>
  <si>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</si>
  <si>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</si>
  <si>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</si>
  <si>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</si>
  <si>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</si>
  <si>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</si>
  <si>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</si>
  <si>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</si>
  <si>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</si>
  <si>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</si>
  <si>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</si>
  <si>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</si>
  <si>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</si>
  <si>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</si>
  <si>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</si>
  <si>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</si>
  <si>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</si>
  <si>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</si>
  <si>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</si>
  <si>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</si>
  <si>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</si>
  <si>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</si>
  <si>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</si>
  <si>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</si>
  <si>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</si>
  <si>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</si>
  <si>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</si>
  <si>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</si>
  <si>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</si>
  <si>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</si>
  <si>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</si>
  <si>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</si>
  <si>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</si>
  <si>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</si>
  <si>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</si>
  <si>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</si>
  <si>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</si>
  <si>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</si>
  <si>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</si>
  <si>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</si>
  <si>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</si>
  <si>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</si>
  <si>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</si>
  <si>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</si>
  <si>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</si>
  <si>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</si>
  <si>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</si>
  <si>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</si>
  <si>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</si>
  <si>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</si>
  <si>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</si>
  <si>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</si>
  <si>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</si>
  <si>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</si>
  <si>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</si>
  <si>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</si>
  <si>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</si>
  <si>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</si>
  <si>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</si>
  <si>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</si>
  <si>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</si>
  <si>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</si>
  <si>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</si>
  <si>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</si>
  <si>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</si>
  <si>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</si>
  <si>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</si>
  <si>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</si>
  <si>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</si>
  <si>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</si>
  <si>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</si>
  <si>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</si>
  <si>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</si>
  <si>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</si>
  <si>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</si>
  <si>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</si>
  <si>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</si>
  <si>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</si>
  <si>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</si>
  <si>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</si>
  <si>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</si>
  <si>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</si>
  <si>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</si>
  <si>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</si>
  <si>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</si>
  <si>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</si>
  <si>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</si>
  <si>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</si>
  <si>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</si>
  <si>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</si>
  <si>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</si>
  <si>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</si>
  <si>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</si>
  <si>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</si>
  <si>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</si>
  <si>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</si>
  <si>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</si>
  <si>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</si>
  <si>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</si>
  <si>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</si>
  <si>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</si>
  <si>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</si>
  <si>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</si>
  <si>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</si>
  <si>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</si>
  <si>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</si>
  <si>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</si>
  <si>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</si>
  <si>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</si>
  <si>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</si>
  <si>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</si>
  <si>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</si>
  <si>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</si>
  <si>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</si>
  <si>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</si>
  <si>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</si>
  <si>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</si>
  <si>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</si>
  <si>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</si>
  <si>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</si>
  <si>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</si>
  <si>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</si>
  <si>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</si>
  <si>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</si>
  <si>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</si>
  <si>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</si>
  <si>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</si>
  <si>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</si>
  <si>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</si>
  <si>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</si>
  <si>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</si>
  <si>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</si>
  <si>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</si>
  <si>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</si>
  <si>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</si>
  <si>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</si>
  <si>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</si>
  <si>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</si>
  <si>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</si>
  <si>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</si>
  <si>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</si>
  <si>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</si>
  <si>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</si>
  <si>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</si>
  <si>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</si>
  <si>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</si>
  <si>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</si>
  <si>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</si>
  <si>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</si>
  <si>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</si>
  <si>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</si>
  <si>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</si>
  <si>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</si>
  <si>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</si>
  <si>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</si>
  <si>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</si>
  <si>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</si>
  <si>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</si>
  <si>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</si>
  <si>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</si>
  <si>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</si>
  <si>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</si>
  <si>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</si>
  <si>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</si>
  <si>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</si>
  <si>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</si>
  <si>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</si>
  <si>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</si>
  <si>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</si>
  <si>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</si>
  <si>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</si>
  <si>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</si>
  <si>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</si>
  <si>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</si>
  <si>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</si>
  <si>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</si>
  <si>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</si>
  <si>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</si>
  <si>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</si>
  <si>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</si>
  <si>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</si>
  <si>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</si>
  <si>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</si>
  <si>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</si>
  <si>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</si>
  <si>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</si>
  <si>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</si>
  <si>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</si>
  <si>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</si>
  <si>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</si>
  <si>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</si>
  <si>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</si>
  <si>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</si>
  <si>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</si>
  <si>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</si>
  <si>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</si>
  <si>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</si>
  <si>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</si>
  <si>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</si>
  <si>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</si>
  <si>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</si>
  <si>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</si>
  <si>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</si>
  <si>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</si>
  <si>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</si>
  <si>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</si>
  <si>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</si>
  <si>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</si>
  <si>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</si>
  <si>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</si>
  <si>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</si>
  <si>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</si>
  <si>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</si>
  <si>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</si>
  <si>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</si>
  <si>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</si>
  <si>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</si>
  <si>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</si>
  <si>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</si>
  <si>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</si>
  <si>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</si>
  <si>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</si>
  <si>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</si>
  <si>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</si>
  <si>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</si>
  <si>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</si>
  <si>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</si>
  <si>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</si>
  <si>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</si>
  <si>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</si>
  <si>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</si>
  <si>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</si>
  <si>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</si>
  <si>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</si>
  <si>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</si>
  <si>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</si>
  <si>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</si>
  <si>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</si>
  <si>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</si>
  <si>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</si>
  <si>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</si>
  <si>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</si>
  <si>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</si>
  <si>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</si>
  <si>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</si>
  <si>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</si>
  <si>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</si>
  <si>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</si>
  <si>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</si>
  <si>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</si>
  <si>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</si>
  <si>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</si>
  <si>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</si>
  <si>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</si>
  <si>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</si>
  <si>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</si>
  <si>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</si>
  <si>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</si>
  <si>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</si>
  <si>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</si>
  <si>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</si>
  <si>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</si>
  <si>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</si>
  <si>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</si>
  <si>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</si>
  <si>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</si>
  <si>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</si>
  <si>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</si>
  <si>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</si>
  <si>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</si>
  <si>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</si>
  <si>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</si>
  <si>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</si>
  <si>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</si>
  <si>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</si>
  <si>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</si>
  <si>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</si>
  <si>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</si>
  <si>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</si>
  <si>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</si>
  <si>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</si>
  <si>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</si>
  <si>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</si>
  <si>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</si>
  <si>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</si>
  <si>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</si>
  <si>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</si>
  <si>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</si>
  <si>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</si>
  <si>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</si>
  <si>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</si>
  <si>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</si>
  <si>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</si>
  <si>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</si>
  <si>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</si>
  <si>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</si>
  <si>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</si>
  <si>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</si>
  <si>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</si>
  <si>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</si>
  <si>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</si>
  <si>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</si>
  <si>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</si>
  <si>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</si>
  <si>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</si>
  <si>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</si>
  <si>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</si>
  <si>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</si>
  <si>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</si>
  <si>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</si>
  <si>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</si>
  <si>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</si>
  <si>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</si>
  <si>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</si>
  <si>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</si>
  <si>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</si>
  <si>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</si>
  <si>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</si>
  <si>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</si>
  <si>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</si>
  <si>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</si>
  <si>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</si>
  <si>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</si>
  <si>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</si>
  <si>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</si>
  <si>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</si>
  <si>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</si>
  <si>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</si>
  <si>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</si>
  <si>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</si>
  <si>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</si>
  <si>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</si>
  <si>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</si>
  <si>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</si>
  <si>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</si>
  <si>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</si>
  <si>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</si>
  <si>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</si>
  <si>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</si>
  <si>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</si>
  <si>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</si>
  <si>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</si>
  <si>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</si>
  <si>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</si>
  <si>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</si>
  <si>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</si>
  <si>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</si>
  <si>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</si>
  <si>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</si>
  <si>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</si>
  <si>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</si>
  <si>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</si>
  <si>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</si>
  <si>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</si>
  <si>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</si>
  <si>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</si>
  <si>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</si>
  <si>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</si>
  <si>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</si>
  <si>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</si>
  <si>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</si>
  <si>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</si>
  <si>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</si>
  <si>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</si>
  <si>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</si>
  <si>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</si>
  <si>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</si>
  <si>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</si>
  <si>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</si>
  <si>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</si>
  <si>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</si>
  <si>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</si>
  <si>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</si>
  <si>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</si>
  <si>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</si>
  <si>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</si>
  <si>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</si>
  <si>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</si>
  <si>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</si>
  <si>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</si>
  <si>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</si>
  <si>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</si>
  <si>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</si>
  <si>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</si>
  <si>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</si>
  <si>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</si>
  <si>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</si>
  <si>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</si>
  <si>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</si>
  <si>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</si>
  <si>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</si>
  <si>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</si>
  <si>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</si>
  <si>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</si>
  <si>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</si>
  <si>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</si>
  <si>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</si>
  <si>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</si>
  <si>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</si>
  <si>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</si>
  <si>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</si>
  <si>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</si>
  <si>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</si>
  <si>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</si>
  <si>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</si>
  <si>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</si>
  <si>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</si>
  <si>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</si>
  <si>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</si>
  <si>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</si>
  <si>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</si>
  <si>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</si>
  <si>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</si>
  <si>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</si>
  <si>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</si>
  <si>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</si>
  <si>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</si>
  <si>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</si>
  <si>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</si>
  <si>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</si>
  <si>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</si>
  <si>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</si>
  <si>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</si>
  <si>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</si>
  <si>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</si>
  <si>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</si>
  <si>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</si>
  <si>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</si>
  <si>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</si>
  <si>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</si>
  <si>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</si>
  <si>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</si>
  <si>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</si>
  <si>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</si>
  <si>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</si>
  <si>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</si>
  <si>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</si>
  <si>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</si>
  <si>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</si>
  <si>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</si>
  <si>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</si>
  <si>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</si>
  <si>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</si>
  <si>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</si>
  <si>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</si>
  <si>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</si>
  <si>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</si>
  <si>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</si>
  <si>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</si>
  <si>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</si>
  <si>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</si>
  <si>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</si>
  <si>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</si>
  <si>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</si>
  <si>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</si>
  <si>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</si>
  <si>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</si>
  <si>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</si>
  <si>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</si>
  <si>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</si>
  <si>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</si>
  <si>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</si>
  <si>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</si>
  <si>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</si>
  <si>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</si>
  <si>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</si>
  <si>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</si>
  <si>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</si>
  <si>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</si>
  <si>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</si>
  <si>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</si>
  <si>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</si>
  <si>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</si>
  <si>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</si>
  <si>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</si>
  <si>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</si>
  <si>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</si>
  <si>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</si>
  <si>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</si>
  <si>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</si>
  <si>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</si>
  <si>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</si>
  <si>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</si>
  <si>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</si>
  <si>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</si>
  <si>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</si>
  <si>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</si>
  <si>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</si>
  <si>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</si>
  <si>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</si>
  <si>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</si>
  <si>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</si>
  <si>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</si>
  <si>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</si>
  <si>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</si>
  <si>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</si>
  <si>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</si>
  <si>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</si>
  <si>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</si>
  <si>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</si>
  <si>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</si>
  <si>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</si>
  <si>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</si>
  <si>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</si>
  <si>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</si>
  <si>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</si>
  <si>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</si>
  <si>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</si>
  <si>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</si>
  <si>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</si>
  <si>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</si>
  <si>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</si>
  <si>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</si>
  <si>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</si>
  <si>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</si>
  <si>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</si>
  <si>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</si>
  <si>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</si>
  <si>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</si>
  <si>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</si>
  <si>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</si>
  <si>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</si>
  <si>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</si>
  <si>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</si>
  <si>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</si>
  <si>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</si>
  <si>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</si>
  <si>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</si>
  <si>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</si>
  <si>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</si>
  <si>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</si>
  <si>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</si>
  <si>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</si>
  <si>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</si>
  <si>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</si>
  <si>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</si>
  <si>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</si>
  <si>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</si>
  <si>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</si>
  <si>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</si>
  <si>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</si>
  <si>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</si>
  <si>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</si>
  <si>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</si>
  <si>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</si>
  <si>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</si>
  <si>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</si>
  <si>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</si>
  <si>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</si>
  <si>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</si>
  <si>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</si>
  <si>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</si>
  <si>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</si>
  <si>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</si>
  <si>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</si>
  <si>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</si>
  <si>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</si>
  <si>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</si>
  <si>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</si>
  <si>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</si>
  <si>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</si>
  <si>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</si>
  <si>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</si>
  <si>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</si>
  <si>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</si>
  <si>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</si>
  <si>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</si>
  <si>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</si>
  <si>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</si>
  <si>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</si>
  <si>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</si>
  <si>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</si>
  <si>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</si>
  <si>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</si>
  <si>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</si>
  <si>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</si>
  <si>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</si>
  <si>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</si>
  <si>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</si>
  <si>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</si>
  <si>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</si>
  <si>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</si>
  <si>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</si>
  <si>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</si>
  <si>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</si>
  <si>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</si>
  <si>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</si>
  <si>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</si>
  <si>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</si>
  <si>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</si>
  <si>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</si>
  <si>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</si>
  <si>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</si>
  <si>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</si>
  <si>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</si>
  <si>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</si>
  <si>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</si>
  <si>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</si>
  <si>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</si>
  <si>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</si>
  <si>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</si>
  <si>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</si>
  <si>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</si>
  <si>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</si>
  <si>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</si>
  <si>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</si>
  <si>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</si>
  <si>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</si>
  <si>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</si>
  <si>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</si>
  <si>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</si>
  <si>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</si>
  <si>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</si>
  <si>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</si>
  <si>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</si>
  <si>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</si>
  <si>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</si>
  <si>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</si>
  <si>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</si>
  <si>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</si>
  <si>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</si>
  <si>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</si>
  <si>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</si>
  <si>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</si>
  <si>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</si>
  <si>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</si>
  <si>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</si>
  <si>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</si>
  <si>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</si>
  <si>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</si>
  <si>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</si>
  <si>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</si>
  <si>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</si>
  <si>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</si>
  <si>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</si>
  <si>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</si>
  <si>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</si>
  <si>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</si>
  <si>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</si>
  <si>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</si>
  <si>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</si>
  <si>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</si>
  <si>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</si>
  <si>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</si>
  <si>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</si>
  <si>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</si>
  <si>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</si>
  <si>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</si>
  <si>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</si>
  <si>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</si>
  <si>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</si>
  <si>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</si>
  <si>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</si>
  <si>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</si>
  <si>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</si>
  <si>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</si>
  <si>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</si>
  <si>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</si>
  <si>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</si>
  <si>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</si>
  <si>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</si>
  <si>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</si>
  <si>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</si>
  <si>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</si>
  <si>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</si>
  <si>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</si>
  <si>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</si>
  <si>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</si>
  <si>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</si>
  <si>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</si>
  <si>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</si>
  <si>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</si>
  <si>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</si>
  <si>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</si>
  <si>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</si>
  <si>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</si>
  <si>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</si>
  <si>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</si>
  <si>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</si>
  <si>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</si>
  <si>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</si>
  <si>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</si>
  <si>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</si>
  <si>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</si>
  <si>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</si>
  <si>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</si>
  <si>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</si>
  <si>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</si>
  <si>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</si>
  <si>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</si>
  <si>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</si>
  <si>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</si>
  <si>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</si>
  <si>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</si>
  <si>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</si>
  <si>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</si>
  <si>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</si>
  <si>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</si>
  <si>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</si>
  <si>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</si>
  <si>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</si>
  <si>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</si>
  <si>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</si>
  <si>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</si>
  <si>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</si>
  <si>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</si>
  <si>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</si>
  <si>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</si>
  <si>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</si>
  <si>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</si>
  <si>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</si>
  <si>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</si>
  <si>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</si>
  <si>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</si>
  <si>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</si>
  <si>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</si>
  <si>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</si>
  <si>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</si>
  <si>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</si>
  <si>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</si>
  <si>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</si>
  <si>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</si>
  <si>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</si>
  <si>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</si>
  <si>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</si>
  <si>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</si>
  <si>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</si>
  <si>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</si>
  <si>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</si>
  <si>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</si>
  <si>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</si>
  <si>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</si>
  <si>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</si>
  <si>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</si>
  <si>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</si>
  <si>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</si>
  <si>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</si>
  <si>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</si>
  <si>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</si>
  <si>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</si>
  <si>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</si>
  <si>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</si>
  <si>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</si>
  <si>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</si>
  <si>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</si>
  <si>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</si>
  <si>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</si>
  <si>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</si>
  <si>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</si>
  <si>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</si>
  <si>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</si>
  <si>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</si>
  <si>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</si>
  <si>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</si>
  <si>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</si>
  <si>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</si>
  <si>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</si>
  <si>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</si>
  <si>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</si>
  <si>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</si>
  <si>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</si>
  <si>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</si>
  <si>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</si>
  <si>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</si>
  <si>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</si>
  <si>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</si>
  <si>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</si>
  <si>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</si>
  <si>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</si>
  <si>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</si>
  <si>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</si>
  <si>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</si>
  <si>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</si>
  <si>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</si>
  <si>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</si>
  <si>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</si>
  <si>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</si>
  <si>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</si>
  <si>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</si>
  <si>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</si>
  <si>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</si>
  <si>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</si>
  <si>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</si>
  <si>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</si>
  <si>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</si>
  <si>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</si>
  <si>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</si>
  <si>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</si>
  <si>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</si>
  <si>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</si>
  <si>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</si>
  <si>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</si>
  <si>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</si>
  <si>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</si>
  <si>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</si>
  <si>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</si>
  <si>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</si>
  <si>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</si>
  <si>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</si>
  <si>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</si>
  <si>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</si>
  <si>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</si>
  <si>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</si>
  <si>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</si>
  <si>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</si>
  <si>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</si>
  <si>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</si>
  <si>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</si>
  <si>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</si>
  <si>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</si>
  <si>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</si>
  <si>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</si>
  <si>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</si>
  <si>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</si>
  <si>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</si>
  <si>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</si>
  <si>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</si>
  <si>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</si>
  <si>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</si>
  <si>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</si>
  <si>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</si>
  <si>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</si>
  <si>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</si>
  <si>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</si>
  <si>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</si>
  <si>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</si>
  <si>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</si>
  <si>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</si>
  <si>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</si>
  <si>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</si>
  <si>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</si>
  <si>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</si>
  <si>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</si>
  <si>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</si>
  <si>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</si>
  <si>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</si>
  <si>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</si>
  <si>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</si>
  <si>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</si>
  <si>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</si>
  <si>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</si>
  <si>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</si>
  <si>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</si>
  <si>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</si>
  <si>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</si>
  <si>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</si>
  <si>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</si>
  <si>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</si>
  <si>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</si>
  <si>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</si>
  <si>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</si>
  <si>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</si>
  <si>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</si>
  <si>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</si>
  <si>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</si>
  <si>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</si>
  <si>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</si>
  <si>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</si>
  <si>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</si>
  <si>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</si>
  <si>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</si>
  <si>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</si>
  <si>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</si>
  <si>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</si>
  <si>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</si>
  <si>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</si>
  <si>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</si>
  <si>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</si>
  <si>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</si>
  <si>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</si>
  <si>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</si>
  <si>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</si>
  <si>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</si>
  <si>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</si>
  <si>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</si>
  <si>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</si>
  <si>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</si>
  <si>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</si>
  <si>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</si>
  <si>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</si>
  <si>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</si>
  <si>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</si>
  <si>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</si>
  <si>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</si>
  <si>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</si>
  <si>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</si>
  <si>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</si>
  <si>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</si>
  <si>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</si>
  <si>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</si>
  <si>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</si>
  <si>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</si>
  <si>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</si>
  <si>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</si>
  <si>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</si>
  <si>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</si>
  <si>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</si>
  <si>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</si>
  <si>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</si>
  <si>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</si>
  <si>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</si>
  <si>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</si>
  <si>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</si>
  <si>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</si>
  <si>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</si>
  <si>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</si>
  <si>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</si>
  <si>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</si>
  <si>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</si>
  <si>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</si>
  <si>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</si>
  <si>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</si>
  <si>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</si>
  <si>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</si>
  <si>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</si>
  <si>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</si>
  <si>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</si>
  <si>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</si>
  <si>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</si>
  <si>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</si>
  <si>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</si>
  <si>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</si>
  <si>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</si>
  <si>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</si>
  <si>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</si>
  <si>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</si>
  <si>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</si>
  <si>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</si>
  <si>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</si>
  <si>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</si>
  <si>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</si>
  <si>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</si>
  <si>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</si>
  <si>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</si>
  <si>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</si>
  <si>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</si>
  <si>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</si>
  <si>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</si>
  <si>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</si>
  <si>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</si>
  <si>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</si>
  <si>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</si>
  <si>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</si>
  <si>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</si>
  <si>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</si>
  <si>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</si>
  <si>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</si>
  <si>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</si>
  <si>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</si>
  <si>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</si>
  <si>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</si>
  <si>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</si>
  <si>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</si>
  <si>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</si>
  <si>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</si>
  <si>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</si>
  <si>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</si>
  <si>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</si>
  <si>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</si>
  <si>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</si>
  <si>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</si>
  <si>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</si>
  <si>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</si>
  <si>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</si>
  <si>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</si>
  <si>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</si>
  <si>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</si>
  <si>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</si>
  <si>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</si>
  <si>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</si>
  <si>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</si>
  <si>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</si>
  <si>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</si>
  <si>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</si>
  <si>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</si>
  <si>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</si>
  <si>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</si>
  <si>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</si>
  <si>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</si>
  <si>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</si>
  <si>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</si>
  <si>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</si>
  <si>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</si>
  <si>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</si>
  <si>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</si>
  <si>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</si>
  <si>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</si>
  <si>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</si>
  <si>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</si>
  <si>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</si>
  <si>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</si>
  <si>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</si>
  <si>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</si>
  <si>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</si>
  <si>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</si>
  <si>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</si>
  <si>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</si>
  <si>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</si>
  <si>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</si>
  <si>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</si>
  <si>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</si>
  <si>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</si>
  <si>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</si>
  <si>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</si>
  <si>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</si>
  <si>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</si>
  <si>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</si>
  <si>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</si>
  <si>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</si>
  <si>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</si>
  <si>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</si>
  <si>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</si>
  <si>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</si>
  <si>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</si>
  <si>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</si>
  <si>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</si>
  <si>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</si>
  <si>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</si>
  <si>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</si>
  <si>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</si>
  <si>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</si>
  <si>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</si>
  <si>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</si>
  <si>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</si>
  <si>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</si>
  <si>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</si>
  <si>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</si>
  <si>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</si>
  <si>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</si>
  <si>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</si>
  <si>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</si>
  <si>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</si>
  <si>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</si>
  <si>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</si>
  <si>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</si>
  <si>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</si>
  <si>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</si>
  <si>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</si>
  <si>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</si>
  <si>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</si>
  <si>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</si>
  <si>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</si>
  <si>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</si>
  <si>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</si>
  <si>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</si>
  <si>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</si>
  <si>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</si>
  <si>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</si>
  <si>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</si>
  <si>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</si>
  <si>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</si>
  <si>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</si>
  <si>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</si>
  <si>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</si>
  <si>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</si>
  <si>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</si>
  <si>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</si>
  <si>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</si>
  <si>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</si>
  <si>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</si>
  <si>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</si>
  <si>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</si>
  <si>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</si>
  <si>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</si>
  <si>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</si>
  <si>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</si>
  <si>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</si>
  <si>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</si>
  <si>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</si>
  <si>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</si>
  <si>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</si>
  <si>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</si>
  <si>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</si>
  <si>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</si>
  <si>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</si>
  <si>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</si>
  <si>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</si>
  <si>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</si>
  <si>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</si>
  <si>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</si>
  <si>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</si>
  <si>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</si>
  <si>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</si>
  <si>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</si>
  <si>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</si>
  <si>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</si>
  <si>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</si>
  <si>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</si>
  <si>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</si>
  <si>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</si>
  <si>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</si>
  <si>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</si>
  <si>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</si>
  <si>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</si>
  <si>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</si>
  <si>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</si>
  <si>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</si>
  <si>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</si>
  <si>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</si>
  <si>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</si>
  <si>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</si>
  <si>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</si>
  <si>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</si>
  <si>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</si>
  <si>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</si>
  <si>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</si>
  <si>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</si>
  <si>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</si>
  <si>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</si>
  <si>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</si>
  <si>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</si>
  <si>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</si>
  <si>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</si>
  <si>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</si>
  <si>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</si>
  <si>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</si>
  <si>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</si>
  <si>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</si>
  <si>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</si>
  <si>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</si>
  <si>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</si>
  <si>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</si>
  <si>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</si>
  <si>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</si>
  <si>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</si>
  <si>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</si>
  <si>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</si>
  <si>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</si>
  <si>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</si>
  <si>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</si>
  <si>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</si>
  <si>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</si>
  <si>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</si>
  <si>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</si>
  <si>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</si>
  <si>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</si>
  <si>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</si>
  <si>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</si>
  <si>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</si>
  <si>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</si>
  <si>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</si>
  <si>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</si>
  <si>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</si>
  <si>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</si>
  <si>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</si>
  <si>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</si>
  <si>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</si>
  <si>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</si>
  <si>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</si>
  <si>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</si>
  <si>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</si>
  <si>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</si>
  <si>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</si>
  <si>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</si>
  <si>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</si>
  <si>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</si>
  <si>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</si>
  <si>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</si>
  <si>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</si>
  <si>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</si>
  <si>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</si>
  <si>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</si>
  <si>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</si>
  <si>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</si>
  <si>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</si>
  <si>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</si>
  <si>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</si>
  <si>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</si>
  <si>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</si>
  <si>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</si>
  <si>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</si>
  <si>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</si>
  <si>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</si>
  <si>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</si>
  <si>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</si>
  <si>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</si>
  <si>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</si>
  <si>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</si>
  <si>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</si>
  <si>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</si>
  <si>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</si>
  <si>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</si>
  <si>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</si>
  <si>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</si>
  <si>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</si>
  <si>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</si>
  <si>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</si>
  <si>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</si>
  <si>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</si>
  <si>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</si>
  <si>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</si>
  <si>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</si>
  <si>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</si>
  <si>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</si>
  <si>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</si>
  <si>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</si>
  <si>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</si>
  <si>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</si>
  <si>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</si>
  <si>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</si>
  <si>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</si>
  <si>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</si>
  <si>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</si>
  <si>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</si>
  <si>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</si>
  <si>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</si>
  <si>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</si>
  <si>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</si>
  <si>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</si>
  <si>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</si>
  <si>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</si>
  <si>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</si>
  <si>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</si>
  <si>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</si>
  <si>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</si>
  <si>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</si>
  <si>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</si>
  <si>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</si>
  <si>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</si>
  <si>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</si>
  <si>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</si>
  <si>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</si>
  <si>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</si>
  <si>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</si>
  <si>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</si>
  <si>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</si>
  <si>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</si>
  <si>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</si>
  <si>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</si>
  <si>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</si>
  <si>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</si>
  <si>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</si>
  <si>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</si>
  <si>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</si>
  <si>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</si>
  <si>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</si>
  <si>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</si>
  <si>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</si>
  <si>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</si>
  <si>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</si>
  <si>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</si>
  <si>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</si>
  <si>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</si>
  <si>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</si>
  <si>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</si>
  <si>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</si>
  <si>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</si>
  <si>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</si>
  <si>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</si>
  <si>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</si>
  <si>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</si>
  <si>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</si>
  <si>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</si>
  <si>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</si>
  <si>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</si>
  <si>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</si>
  <si>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</si>
  <si>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</si>
  <si>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</si>
  <si>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</si>
  <si>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</si>
  <si>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</si>
  <si>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</si>
  <si>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</si>
  <si>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</si>
  <si>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</si>
  <si>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</si>
  <si>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</si>
  <si>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</si>
  <si>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</si>
  <si>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</si>
  <si>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</si>
  <si>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</si>
  <si>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</si>
  <si>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</si>
  <si>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</si>
  <si>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</si>
  <si>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</si>
  <si>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</si>
  <si>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</si>
  <si>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</si>
  <si>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</si>
  <si>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</si>
  <si>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</si>
  <si>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</si>
  <si>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</si>
  <si>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</si>
  <si>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</si>
  <si>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</si>
  <si>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</si>
  <si>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</si>
  <si>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</si>
  <si>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</si>
  <si>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</si>
  <si>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</si>
  <si>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</si>
  <si>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</si>
  <si>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</si>
  <si>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</si>
  <si>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</si>
  <si>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</si>
  <si>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</si>
  <si>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</si>
  <si>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</si>
  <si>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</si>
  <si>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</si>
  <si>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</si>
  <si>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</si>
  <si>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</si>
  <si>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</si>
  <si>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</si>
  <si>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</si>
  <si>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</si>
  <si>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</si>
  <si>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</si>
  <si>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</si>
  <si>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</si>
  <si>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</si>
  <si>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</si>
  <si>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</si>
  <si>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</si>
  <si>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</si>
  <si>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</si>
  <si>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</si>
  <si>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</si>
  <si>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</si>
  <si>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</si>
  <si>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</si>
  <si>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</si>
  <si>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</si>
  <si>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</si>
  <si>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</si>
  <si>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</si>
  <si>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</si>
  <si>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</si>
  <si>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</si>
  <si>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</si>
  <si>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</si>
  <si>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</si>
  <si>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</si>
  <si>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</si>
  <si>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</si>
  <si>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</si>
  <si>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</si>
  <si>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</si>
  <si>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</si>
  <si>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</si>
  <si>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</si>
  <si>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</si>
  <si>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</si>
  <si>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</si>
  <si>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</si>
  <si>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</si>
  <si>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</si>
  <si>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</si>
  <si>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</si>
  <si>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</si>
  <si>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</si>
  <si>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</si>
  <si>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</si>
  <si>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</si>
  <si>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</si>
  <si>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</si>
  <si>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</si>
  <si>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</si>
  <si>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</si>
  <si>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</si>
  <si>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</si>
  <si>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</si>
  <si>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</si>
  <si>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</si>
  <si>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</si>
  <si>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</si>
  <si>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</si>
  <si>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</si>
  <si>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</si>
  <si>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</si>
  <si>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</si>
  <si>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</si>
  <si>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</si>
  <si>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</si>
  <si>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</si>
  <si>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</si>
  <si>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</si>
  <si>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</si>
  <si>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</si>
  <si>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</si>
  <si>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</si>
  <si>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</si>
  <si>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</si>
  <si>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</si>
  <si>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</si>
  <si>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</si>
  <si>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</si>
  <si>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</si>
  <si>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</si>
  <si>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</si>
  <si>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</si>
  <si>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</si>
  <si>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</si>
  <si>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</si>
  <si>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</si>
  <si>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</si>
  <si>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</si>
  <si>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</si>
  <si>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</si>
  <si>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</si>
  <si>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</si>
  <si>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</si>
  <si>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</si>
  <si>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</si>
  <si>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</si>
  <si>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</si>
  <si>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</si>
  <si>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</si>
  <si>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</si>
  <si>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</si>
  <si>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</si>
  <si>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</si>
  <si>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</si>
  <si>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</si>
  <si>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</si>
  <si>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</si>
  <si>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</si>
  <si>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</si>
  <si>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</si>
  <si>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</si>
  <si>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</si>
  <si>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</si>
  <si>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</si>
  <si>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</si>
  <si>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</si>
  <si>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</si>
  <si>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</si>
  <si>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</si>
  <si>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</si>
  <si>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</si>
  <si>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</si>
  <si>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</si>
  <si>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</si>
  <si>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</si>
  <si>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</si>
  <si>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</si>
  <si>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</si>
  <si>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</si>
  <si>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</si>
  <si>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</si>
  <si>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</si>
  <si>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</si>
  <si>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</si>
  <si>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</si>
  <si>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</si>
  <si>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</si>
  <si>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</si>
  <si>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</si>
  <si>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</si>
  <si>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</si>
  <si>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</si>
  <si>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</si>
  <si>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</si>
  <si>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</si>
  <si>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</si>
  <si>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</si>
  <si>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</si>
  <si>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</si>
  <si>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</si>
  <si>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</si>
  <si>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</si>
  <si>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</si>
  <si>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</si>
  <si>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</si>
  <si>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</si>
  <si>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</si>
  <si>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</si>
  <si>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</si>
  <si>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</si>
  <si>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</si>
  <si>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</si>
  <si>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</si>
  <si>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</si>
  <si>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</si>
  <si>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</si>
  <si>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</si>
  <si>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</si>
  <si>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</si>
  <si>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</si>
  <si>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</si>
  <si>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</si>
  <si>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</si>
  <si>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</si>
  <si>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</si>
  <si>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</si>
  <si>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</si>
  <si>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</si>
  <si>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</si>
  <si>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</si>
  <si>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</si>
  <si>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</si>
  <si>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</si>
  <si>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</si>
  <si>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</si>
  <si>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</si>
  <si>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</si>
  <si>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</si>
  <si>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</si>
  <si>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</si>
  <si>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</si>
  <si>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</si>
  <si>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</si>
  <si>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</si>
  <si>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</si>
  <si>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</si>
  <si>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</si>
  <si>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</si>
  <si>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</si>
  <si>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</si>
  <si>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</si>
  <si>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</si>
  <si>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</si>
  <si>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</si>
  <si>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</si>
  <si>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</si>
  <si>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</si>
  <si>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</si>
  <si>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</si>
  <si>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</si>
  <si>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</si>
  <si>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</si>
  <si>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</si>
  <si>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</si>
  <si>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</si>
  <si>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</si>
  <si>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</si>
  <si>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</si>
  <si>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</si>
  <si>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</si>
  <si>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</si>
  <si>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</si>
  <si>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</si>
  <si>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</si>
  <si>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</si>
  <si>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</si>
  <si>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</si>
  <si>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</si>
  <si>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</si>
  <si>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</si>
  <si>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</si>
  <si>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</si>
  <si>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</si>
  <si>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</si>
  <si>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</si>
  <si>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</si>
  <si>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</si>
  <si>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</si>
  <si>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</si>
  <si>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</si>
  <si>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</si>
  <si>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</si>
  <si>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</si>
  <si>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</si>
  <si>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</si>
  <si>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</si>
  <si>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</si>
  <si>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</si>
  <si>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</si>
  <si>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</si>
  <si>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</si>
  <si>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</si>
  <si>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</si>
  <si>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</si>
  <si>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</si>
  <si>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</si>
  <si>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</si>
  <si>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</si>
  <si>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</si>
  <si>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</si>
  <si>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</si>
  <si>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</si>
  <si>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</si>
  <si>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</si>
  <si>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</si>
  <si>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</si>
  <si>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</si>
  <si>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</si>
  <si>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</si>
  <si>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</si>
  <si>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</si>
  <si>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</si>
  <si>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</si>
  <si>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</si>
  <si>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</si>
  <si>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</si>
  <si>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</si>
  <si>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</si>
  <si>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</si>
  <si>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</si>
  <si>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</si>
  <si>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</si>
  <si>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</si>
  <si>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</si>
  <si>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</si>
  <si>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</si>
  <si>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</si>
  <si>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</si>
  <si>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</si>
  <si>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</si>
  <si>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</si>
  <si>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</si>
  <si>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</si>
  <si>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</si>
  <si>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</si>
  <si>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</si>
  <si>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</si>
  <si>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</si>
  <si>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</si>
  <si>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</si>
  <si>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</si>
  <si>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</si>
  <si>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</si>
  <si>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</si>
  <si>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</si>
  <si>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</si>
  <si>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</si>
  <si>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</si>
  <si>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</si>
  <si>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</si>
  <si>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</si>
  <si>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</si>
  <si>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</si>
  <si>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</si>
  <si>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</si>
  <si>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</si>
  <si>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</si>
  <si>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</si>
  <si>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</si>
  <si>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</si>
  <si>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</si>
  <si>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</si>
  <si>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</si>
  <si>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</si>
  <si>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</si>
  <si>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</si>
  <si>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</si>
  <si>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</si>
  <si>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</si>
  <si>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</si>
  <si>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</si>
  <si>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</si>
  <si>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</si>
  <si>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</si>
  <si>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</si>
  <si>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</si>
  <si>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</si>
  <si>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</si>
  <si>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</si>
  <si>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</si>
  <si>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</si>
  <si>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</si>
  <si>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</si>
  <si>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</si>
  <si>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</si>
  <si>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</si>
  <si>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</si>
  <si>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</si>
  <si>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</si>
  <si>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</si>
  <si>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</si>
  <si>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</si>
  <si>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</si>
  <si>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</si>
  <si>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</si>
  <si>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</si>
  <si>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</si>
  <si>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</si>
  <si>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</si>
  <si>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</si>
  <si>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</si>
  <si>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</si>
  <si>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</si>
  <si>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</si>
  <si>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</si>
  <si>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</si>
  <si>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</si>
  <si>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</si>
  <si>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</si>
  <si>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</si>
  <si>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</si>
  <si>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</si>
  <si>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</si>
  <si>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</si>
  <si>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</si>
  <si>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</si>
  <si>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</si>
  <si>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</si>
  <si>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</si>
  <si>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</si>
  <si>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</si>
  <si>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</si>
  <si>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</si>
  <si>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</si>
  <si>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</si>
  <si>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</si>
  <si>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</si>
  <si>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</si>
  <si>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</si>
  <si>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</si>
  <si>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</si>
  <si>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</si>
  <si>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</si>
  <si>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</si>
  <si>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</si>
  <si>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</si>
  <si>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</si>
  <si>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</si>
  <si>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</si>
  <si>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</si>
  <si>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</si>
  <si>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</si>
  <si>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</si>
  <si>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</si>
  <si>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</si>
  <si>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</si>
  <si>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</si>
  <si>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</si>
  <si>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</si>
  <si>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</si>
  <si>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</si>
  <si>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</si>
  <si>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</si>
  <si>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</si>
  <si>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</si>
  <si>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</si>
  <si>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</si>
  <si>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</si>
  <si>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</si>
  <si>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</si>
  <si>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</si>
  <si>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</si>
  <si>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</si>
  <si>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</si>
  <si>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</si>
  <si>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</si>
  <si>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</si>
  <si>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</si>
  <si>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</si>
  <si>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</si>
  <si>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</si>
  <si>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</si>
  <si>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</si>
  <si>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</si>
  <si>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</si>
  <si>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</si>
  <si>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</si>
  <si>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</si>
  <si>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</si>
  <si>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</si>
  <si>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</si>
  <si>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</si>
  <si>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</si>
  <si>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</si>
  <si>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</si>
  <si>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</si>
  <si>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</si>
  <si>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</si>
  <si>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</si>
  <si>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</si>
  <si>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</si>
  <si>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</si>
  <si>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</si>
  <si>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</si>
  <si>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</si>
  <si>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</si>
  <si>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</si>
  <si>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</si>
  <si>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</si>
  <si>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</si>
  <si>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</si>
  <si>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</si>
  <si>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</si>
  <si>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</si>
  <si>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</si>
  <si>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</si>
  <si>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</si>
  <si>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</si>
  <si>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</si>
  <si>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</si>
  <si>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</si>
  <si>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</si>
  <si>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</si>
  <si>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</si>
  <si>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</si>
  <si>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</si>
  <si>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</si>
  <si>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</si>
  <si>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</si>
  <si>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</si>
  <si>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</si>
  <si>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</si>
  <si>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</si>
  <si>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</si>
  <si>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</si>
  <si>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</si>
  <si>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</si>
  <si>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</si>
  <si>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</si>
  <si>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</si>
  <si>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</si>
  <si>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</si>
  <si>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</si>
  <si>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</si>
  <si>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</si>
  <si>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</si>
  <si>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</si>
  <si>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</si>
  <si>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</si>
  <si>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</si>
  <si>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</si>
  <si>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</si>
  <si>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</si>
  <si>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</si>
  <si>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</si>
  <si>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</si>
  <si>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</si>
  <si>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</si>
  <si>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</si>
  <si>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</si>
  <si>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</si>
  <si>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</si>
  <si>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</si>
  <si>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</si>
  <si>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</si>
  <si>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</si>
  <si>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</si>
  <si>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</si>
  <si>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</si>
  <si>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</si>
  <si>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</si>
  <si>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</si>
  <si>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</si>
  <si>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</si>
  <si>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</si>
  <si>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</si>
  <si>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</si>
  <si>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</si>
  <si>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</si>
  <si>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</si>
  <si>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</si>
  <si>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</si>
  <si>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</si>
  <si>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</si>
  <si>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</si>
  <si>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</si>
  <si>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</si>
  <si>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</si>
  <si>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</si>
  <si>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</si>
  <si>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</si>
  <si>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</si>
  <si>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</si>
  <si>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</si>
  <si>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</si>
  <si>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</si>
  <si>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</si>
  <si>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</si>
  <si>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</si>
  <si>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</si>
  <si>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</si>
  <si>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</si>
  <si>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</si>
  <si>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</si>
  <si>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</si>
  <si>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</si>
  <si>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</si>
  <si>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</si>
  <si>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</si>
  <si>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</si>
  <si>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</si>
  <si>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</si>
  <si>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</si>
  <si>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</si>
  <si>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</si>
  <si>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</si>
  <si>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</si>
  <si>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</si>
  <si>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</si>
  <si>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</si>
  <si>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</si>
  <si>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</si>
  <si>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</si>
  <si>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</si>
  <si>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</si>
  <si>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</si>
  <si>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</si>
  <si>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</si>
  <si>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</si>
  <si>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</si>
  <si>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</si>
  <si>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</si>
  <si>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</si>
  <si>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</si>
  <si>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</si>
  <si>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</si>
  <si>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</si>
  <si>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</si>
  <si>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</si>
  <si>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</si>
  <si>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</si>
  <si>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</si>
  <si>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</si>
  <si>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</si>
  <si>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</si>
  <si>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</si>
  <si>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</si>
  <si>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</si>
  <si>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</si>
  <si>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</si>
  <si>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</si>
  <si>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</si>
  <si>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</si>
  <si>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</si>
  <si>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</si>
  <si>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</si>
  <si>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</si>
  <si>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</si>
  <si>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</si>
  <si>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</si>
  <si>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</si>
  <si>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</si>
  <si>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</si>
  <si>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</si>
  <si>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</si>
  <si>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</si>
  <si>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</si>
  <si>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</si>
  <si>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</si>
  <si>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</si>
  <si>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</si>
  <si>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</si>
  <si>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</si>
  <si>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</si>
  <si>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</si>
  <si>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</si>
  <si>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</si>
  <si>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</si>
  <si>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</si>
  <si>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</si>
  <si>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</si>
  <si>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</si>
  <si>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</si>
  <si>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</si>
  <si>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</si>
  <si>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</si>
  <si>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</si>
  <si>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</si>
  <si>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</si>
  <si>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</si>
  <si>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</si>
  <si>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</si>
  <si>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</si>
  <si>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</si>
  <si>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</si>
  <si>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</si>
  <si>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</si>
  <si>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</si>
  <si>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</si>
  <si>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</si>
  <si>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</si>
  <si>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</si>
  <si>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</si>
  <si>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</si>
  <si>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</si>
  <si>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</si>
  <si>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</si>
  <si>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</si>
  <si>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</si>
  <si>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</si>
  <si>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</si>
  <si>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</si>
  <si>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</si>
  <si>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</si>
  <si>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</si>
  <si>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</si>
  <si>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</si>
  <si>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</si>
  <si>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</si>
  <si>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</si>
  <si>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</si>
  <si>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</si>
  <si>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</si>
  <si>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</si>
  <si>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</si>
  <si>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</si>
  <si>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</si>
  <si>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</si>
  <si>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</si>
  <si>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</si>
  <si>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</si>
  <si>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</si>
  <si>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</si>
  <si>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</si>
  <si>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</si>
  <si>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</si>
  <si>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</si>
  <si>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</si>
  <si>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</si>
  <si>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</si>
  <si>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</si>
  <si>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</si>
  <si>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</si>
  <si>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</si>
  <si>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</si>
  <si>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</si>
  <si>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</si>
  <si>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</si>
  <si>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</si>
  <si>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</si>
  <si>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</si>
  <si>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</si>
  <si>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</si>
  <si>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</si>
  <si>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</si>
  <si>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</si>
  <si>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</si>
  <si>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</si>
  <si>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</si>
  <si>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</si>
  <si>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</si>
  <si>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</si>
  <si>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</si>
  <si>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</si>
  <si>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</si>
  <si>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</si>
  <si>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</si>
  <si>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</si>
  <si>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</si>
  <si>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</si>
  <si>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</si>
  <si>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</si>
  <si>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</si>
  <si>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</si>
  <si>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</si>
  <si>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</si>
  <si>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</si>
  <si>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</si>
  <si>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</si>
  <si>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</si>
  <si>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</si>
  <si>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</si>
  <si>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</si>
  <si>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</si>
  <si>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</si>
  <si>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</si>
  <si>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</si>
  <si>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</si>
  <si>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</si>
  <si>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</si>
  <si>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</si>
  <si>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</si>
  <si>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</si>
  <si>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</si>
  <si>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</si>
  <si>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</si>
  <si>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</si>
  <si>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</si>
  <si>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</si>
  <si>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</si>
  <si>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</si>
  <si>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</si>
  <si>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</si>
  <si>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</si>
  <si>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</si>
  <si>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</si>
  <si>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</si>
  <si>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</si>
  <si>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</si>
  <si>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</si>
  <si>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</si>
  <si>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</si>
  <si>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</si>
  <si>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</si>
  <si>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</si>
  <si>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</si>
  <si>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</si>
  <si>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</si>
  <si>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</si>
  <si>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</si>
  <si>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</si>
  <si>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</si>
  <si>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</si>
  <si>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</si>
  <si>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</si>
  <si>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</si>
  <si>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</si>
  <si>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</si>
  <si>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</si>
  <si>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</si>
  <si>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</si>
  <si>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</si>
  <si>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</si>
  <si>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</si>
  <si>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</si>
  <si>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</si>
  <si>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</si>
  <si>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</si>
  <si>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</si>
  <si>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</si>
  <si>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</si>
  <si>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</si>
  <si>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</si>
  <si>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</si>
  <si>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</si>
  <si>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</si>
  <si>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</si>
  <si>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</si>
  <si>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</si>
  <si>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</si>
  <si>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</si>
  <si>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</si>
  <si>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</si>
  <si>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</si>
  <si>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</si>
  <si>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</si>
  <si>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</si>
  <si>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</si>
  <si>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</si>
  <si>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</si>
  <si>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</si>
  <si>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</si>
  <si>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</si>
  <si>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</si>
  <si>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</si>
  <si>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</si>
  <si>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</si>
  <si>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</si>
  <si>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</si>
  <si>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</si>
  <si>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</si>
  <si>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</si>
  <si>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</si>
  <si>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</si>
  <si>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</si>
  <si>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</si>
  <si>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</si>
  <si>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</si>
  <si>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</si>
  <si>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</si>
  <si>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</si>
  <si>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</si>
  <si>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</si>
  <si>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</si>
  <si>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</si>
  <si>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</si>
  <si>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</si>
  <si>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</si>
  <si>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</si>
  <si>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</si>
  <si>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</si>
  <si>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</si>
  <si>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</si>
  <si>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</si>
  <si>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</si>
  <si>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</si>
  <si>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</si>
  <si>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</si>
  <si>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</si>
  <si>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</si>
  <si>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</si>
  <si>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</si>
  <si>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</si>
  <si>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</si>
  <si>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</si>
  <si>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</si>
  <si>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</si>
  <si>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</si>
  <si>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</si>
  <si>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</si>
  <si>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</si>
  <si>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</si>
  <si>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</si>
  <si>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</si>
  <si>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</si>
  <si>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</si>
  <si>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</si>
  <si>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</si>
  <si>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</si>
  <si>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</si>
  <si>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</si>
  <si>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</si>
  <si>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</si>
  <si>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</si>
  <si>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</si>
  <si>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</si>
  <si>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</si>
  <si>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</si>
  <si>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</si>
  <si>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</si>
  <si>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</si>
  <si>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</si>
  <si>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</si>
  <si>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</si>
  <si>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</si>
  <si>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</si>
  <si>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</si>
  <si>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</si>
  <si>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</si>
  <si>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</si>
  <si>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</si>
  <si>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</si>
  <si>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</si>
  <si>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</si>
  <si>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</si>
  <si>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</si>
  <si>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</si>
  <si>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</si>
  <si>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</si>
  <si>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</si>
  <si>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</si>
  <si>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</si>
  <si>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</si>
  <si>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</si>
  <si>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</si>
  <si>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</si>
  <si>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</si>
  <si>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</si>
  <si>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</si>
  <si>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</si>
  <si>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</si>
  <si>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</si>
  <si>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</si>
  <si>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</si>
  <si>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</si>
  <si>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</si>
  <si>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</si>
  <si>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</si>
  <si>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</si>
  <si>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</si>
  <si>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</si>
  <si>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</si>
  <si>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</si>
  <si>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</si>
  <si>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</si>
  <si>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</si>
  <si>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</si>
  <si>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</si>
  <si>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</si>
  <si>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</si>
  <si>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</si>
  <si>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</si>
  <si>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</si>
  <si>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</si>
  <si>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</si>
  <si>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</si>
  <si>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</si>
  <si>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</si>
  <si>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</si>
  <si>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</si>
  <si>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</si>
  <si>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</si>
  <si>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</si>
  <si>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</si>
  <si>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</si>
  <si>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</si>
  <si>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</si>
  <si>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</si>
  <si>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</si>
  <si>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</si>
  <si>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</si>
  <si>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</si>
  <si>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</si>
  <si>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</si>
  <si>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</si>
  <si>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</si>
  <si>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</si>
  <si>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</si>
  <si>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</si>
  <si>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</si>
  <si>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</si>
  <si>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</si>
  <si>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</si>
  <si>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</si>
  <si>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</si>
  <si>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</si>
  <si>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</si>
  <si>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</si>
  <si>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</si>
  <si>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</si>
  <si>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</si>
  <si>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</si>
  <si>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</si>
  <si>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</si>
  <si>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</si>
  <si>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</si>
  <si>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</si>
  <si>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</si>
  <si>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</si>
  <si>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</si>
  <si>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</si>
  <si>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</si>
  <si>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</si>
  <si>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</si>
  <si>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</si>
  <si>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</si>
  <si>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</si>
  <si>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</si>
  <si>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</si>
  <si>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</si>
  <si>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</si>
  <si>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</si>
  <si>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</si>
  <si>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</si>
  <si>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</si>
  <si>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</si>
  <si>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</si>
  <si>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</si>
  <si>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</si>
  <si>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</si>
  <si>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</si>
  <si>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</si>
  <si>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</si>
  <si>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</si>
  <si>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</si>
  <si>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</si>
  <si>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</si>
  <si>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</si>
  <si>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</si>
  <si>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</si>
  <si>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</si>
  <si>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</si>
  <si>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</si>
  <si>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</si>
  <si>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</si>
  <si>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</si>
  <si>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</si>
  <si>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</si>
  <si>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</si>
  <si>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</si>
  <si>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</si>
  <si>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</si>
  <si>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</si>
  <si>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</si>
  <si>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</si>
  <si>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</si>
  <si>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</si>
  <si>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</si>
  <si>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</si>
  <si>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</si>
  <si>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</si>
  <si>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</si>
  <si>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</si>
  <si>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</si>
  <si>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</si>
  <si>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</si>
  <si>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</si>
  <si>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</si>
  <si>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</si>
  <si>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</si>
  <si>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</si>
  <si>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</si>
  <si>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</si>
  <si>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</si>
  <si>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</si>
  <si>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</si>
  <si>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</si>
  <si>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</si>
  <si>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</si>
  <si>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</si>
  <si>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</si>
  <si>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</si>
  <si>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</si>
  <si>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</si>
  <si>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</si>
  <si>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</si>
  <si>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</si>
  <si>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</si>
  <si>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</si>
  <si>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</si>
  <si>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</si>
  <si>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</si>
  <si>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</si>
  <si>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</si>
  <si>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</si>
  <si>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</si>
  <si>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</si>
  <si>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</si>
  <si>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</si>
  <si>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</si>
  <si>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</si>
  <si>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</si>
  <si>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</si>
  <si>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</si>
  <si>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</si>
  <si>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</si>
  <si>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</si>
  <si>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</si>
  <si>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</si>
  <si>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</si>
  <si>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</si>
  <si>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</si>
  <si>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</si>
  <si>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</si>
  <si>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</si>
  <si>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</si>
  <si>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</si>
  <si>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</si>
  <si>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</si>
  <si>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</si>
  <si>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</si>
  <si>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</si>
  <si>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</si>
  <si>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</si>
  <si>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</si>
  <si>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</si>
  <si>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</si>
  <si>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</si>
  <si>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</si>
  <si>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</si>
  <si>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</si>
  <si>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</si>
  <si>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</si>
  <si>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</si>
  <si>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</si>
  <si>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</si>
  <si>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</si>
  <si>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</si>
  <si>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</si>
  <si>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</si>
  <si>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</si>
  <si>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</si>
  <si>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</si>
  <si>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</si>
  <si>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</si>
  <si>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</si>
  <si>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</si>
  <si>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</si>
  <si>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</si>
  <si>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</si>
  <si>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</si>
  <si>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</si>
  <si>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</si>
  <si>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</si>
  <si>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</si>
  <si>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</si>
  <si>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</si>
  <si>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</si>
  <si>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</si>
  <si>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</si>
  <si>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</si>
  <si>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</si>
  <si>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</si>
  <si>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</si>
  <si>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</si>
  <si>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</si>
  <si>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</si>
  <si>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</si>
  <si>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</si>
  <si>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</si>
  <si>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</si>
  <si>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</si>
  <si>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</si>
  <si>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</si>
  <si>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</si>
  <si>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</si>
  <si>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</si>
  <si>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</si>
  <si>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</si>
  <si>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</si>
  <si>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</si>
  <si>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</si>
  <si>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</si>
  <si>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</si>
  <si>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</si>
  <si>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</si>
  <si>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</si>
  <si>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</si>
  <si>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</si>
  <si>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</si>
  <si>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</si>
  <si>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</si>
  <si>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</si>
  <si>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</si>
  <si>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</si>
  <si>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</si>
  <si>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</si>
  <si>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</si>
  <si>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</si>
  <si>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</si>
  <si>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</si>
  <si>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</si>
  <si>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</si>
  <si>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</si>
  <si>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</si>
  <si>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</si>
  <si>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</si>
  <si>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</si>
  <si>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</si>
  <si>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</si>
  <si>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</si>
  <si>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</si>
  <si>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</si>
  <si>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</si>
  <si>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</si>
  <si>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</si>
  <si>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</si>
  <si>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</si>
  <si>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</si>
  <si>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</si>
  <si>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</si>
  <si>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</si>
  <si>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</si>
  <si>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</si>
  <si>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</si>
  <si>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</si>
  <si>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</si>
  <si>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</si>
  <si>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</si>
  <si>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</si>
  <si>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</si>
  <si>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</si>
  <si>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</si>
  <si>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</si>
  <si>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</si>
  <si>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</si>
  <si>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</si>
  <si>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</si>
  <si>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</si>
  <si>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</si>
  <si>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</si>
  <si>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</si>
  <si>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</si>
  <si>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</si>
  <si>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</si>
  <si>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</si>
  <si>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</si>
  <si>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</si>
  <si>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</si>
  <si>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</si>
  <si>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</si>
  <si>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</si>
  <si>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</si>
  <si>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</si>
  <si>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</si>
  <si>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</si>
  <si>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</si>
  <si>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</si>
  <si>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</si>
  <si>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</si>
  <si>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</si>
  <si>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</si>
  <si>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</si>
  <si>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</si>
  <si>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</si>
  <si>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</si>
  <si>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</si>
  <si>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</si>
  <si>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</si>
  <si>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</si>
  <si>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</si>
  <si>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</si>
  <si>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</si>
  <si>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</si>
  <si>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</si>
  <si>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</si>
  <si>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</si>
  <si>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</si>
  <si>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</si>
  <si>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</si>
  <si>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</si>
  <si>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</si>
  <si>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</si>
  <si>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</si>
  <si>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</si>
  <si>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</si>
  <si>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</si>
  <si>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</si>
  <si>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</si>
  <si>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</si>
  <si>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</si>
  <si>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</si>
  <si>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</si>
  <si>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</si>
  <si>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</si>
  <si>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</si>
  <si>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</si>
  <si>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</si>
  <si>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</si>
  <si>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</si>
  <si>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</si>
  <si>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</si>
  <si>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</si>
  <si>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</si>
  <si>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</si>
  <si>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</si>
  <si>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</si>
  <si>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</si>
  <si>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</si>
  <si>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</si>
  <si>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</si>
  <si>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</si>
  <si>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</si>
  <si>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</si>
  <si>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</si>
  <si>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</si>
  <si>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</si>
  <si>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</si>
  <si>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</si>
  <si>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</si>
  <si>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</si>
  <si>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</si>
  <si>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</si>
  <si>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</si>
  <si>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</si>
  <si>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</si>
  <si>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</si>
  <si>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</si>
  <si>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</si>
  <si>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</si>
  <si>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</si>
  <si>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</si>
  <si>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</si>
  <si>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</si>
  <si>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</si>
  <si>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</si>
  <si>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</si>
  <si>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</si>
  <si>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</si>
  <si>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</si>
  <si>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</si>
  <si>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</si>
  <si>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</si>
  <si>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</si>
  <si>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</si>
  <si>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</si>
  <si>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</si>
  <si>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</si>
  <si>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</si>
  <si>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</si>
  <si>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</si>
  <si>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</si>
  <si>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</si>
  <si>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</si>
  <si>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</si>
  <si>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</si>
  <si>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</si>
  <si>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</si>
  <si>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</si>
  <si>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</si>
  <si>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</si>
  <si>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</si>
  <si>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</si>
  <si>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</si>
  <si>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</si>
  <si>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</si>
  <si>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</si>
  <si>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</si>
  <si>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</si>
  <si>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</si>
  <si>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</si>
  <si>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</si>
  <si>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</si>
  <si>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</si>
  <si>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</si>
  <si>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</si>
  <si>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</si>
  <si>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</si>
  <si>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</si>
  <si>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</si>
  <si>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</si>
  <si>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</si>
  <si>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</si>
  <si>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</si>
  <si>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</si>
  <si>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</si>
  <si>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</si>
  <si>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</si>
  <si>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</si>
  <si>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</si>
  <si>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</si>
  <si>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</si>
  <si>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</si>
  <si>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</si>
  <si>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</si>
  <si>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</si>
  <si>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</si>
  <si>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</si>
  <si>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</si>
  <si>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</si>
  <si>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</si>
  <si>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</si>
  <si>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</si>
  <si>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</si>
  <si>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</si>
  <si>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</si>
  <si>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</si>
  <si>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</si>
  <si>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</si>
  <si>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</si>
  <si>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</si>
  <si>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</si>
  <si>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</si>
  <si>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</si>
  <si>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</si>
  <si>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</si>
  <si>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</si>
  <si>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</si>
  <si>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</si>
  <si>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</si>
  <si>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</si>
  <si>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</si>
  <si>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</si>
  <si>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</si>
  <si>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</si>
  <si>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</si>
  <si>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</si>
  <si>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</si>
  <si>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</si>
  <si>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</si>
  <si>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</si>
  <si>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</si>
  <si>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</si>
  <si>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</si>
  <si>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</si>
  <si>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</si>
  <si>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</si>
  <si>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</si>
  <si>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</si>
  <si>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</si>
  <si>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</si>
  <si>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</si>
  <si>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</si>
  <si>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</si>
  <si>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</si>
  <si>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</si>
  <si>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</si>
  <si>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</si>
  <si>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</si>
  <si>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</si>
  <si>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</si>
  <si>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</si>
  <si>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</si>
  <si>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</si>
  <si>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</si>
  <si>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</si>
  <si>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</si>
  <si>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</si>
  <si>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</si>
  <si>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</si>
  <si>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</si>
  <si>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</si>
  <si>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</si>
  <si>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</si>
  <si>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</si>
  <si>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</si>
  <si>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</si>
  <si>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</si>
  <si>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</si>
  <si>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</si>
  <si>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</si>
  <si>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</si>
  <si>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</si>
  <si>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</si>
  <si>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</si>
  <si>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</si>
  <si>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</si>
  <si>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</si>
  <si>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</si>
  <si>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</si>
  <si>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</si>
  <si>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</si>
  <si>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</si>
  <si>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</si>
  <si>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</si>
  <si>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</si>
  <si>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</si>
  <si>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</si>
  <si>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</si>
  <si>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</si>
  <si>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</si>
  <si>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</si>
  <si>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</si>
  <si>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</si>
  <si>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</si>
  <si>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</si>
  <si>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</si>
  <si>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</si>
  <si>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</si>
  <si>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</si>
  <si>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</si>
  <si>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</si>
  <si>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</si>
  <si>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</si>
  <si>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</si>
  <si>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</si>
  <si>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</si>
  <si>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</si>
  <si>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</si>
  <si>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</si>
  <si>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</si>
  <si>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</si>
  <si>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</si>
  <si>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</si>
  <si>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</si>
  <si>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</si>
  <si>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</si>
  <si>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</si>
  <si>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</si>
  <si>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</si>
  <si>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</si>
  <si>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</si>
  <si>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</si>
  <si>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</si>
  <si>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</si>
  <si>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</si>
  <si>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</si>
  <si>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</si>
  <si>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</si>
  <si>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</si>
  <si>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</si>
  <si>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</si>
  <si>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</si>
  <si>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</si>
  <si>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</si>
  <si>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</si>
  <si>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</si>
  <si>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</si>
  <si>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</si>
  <si>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</si>
  <si>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</si>
  <si>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</si>
  <si>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</si>
  <si>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</si>
  <si>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</si>
  <si>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</si>
  <si>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</si>
  <si>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</si>
  <si>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</si>
  <si>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</si>
  <si>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</si>
  <si>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</si>
  <si>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</si>
  <si>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</si>
  <si>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</si>
  <si>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</si>
  <si>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</si>
  <si>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</si>
  <si>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</si>
  <si>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</si>
  <si>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</si>
  <si>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</si>
  <si>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</si>
  <si>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</si>
  <si>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</si>
  <si>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</si>
  <si>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</si>
  <si>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</si>
  <si>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</si>
  <si>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</si>
  <si>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</si>
  <si>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</si>
  <si>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</si>
  <si>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</si>
  <si>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</si>
  <si>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</si>
  <si>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</si>
  <si>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</si>
  <si>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</si>
  <si>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</si>
  <si>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</si>
  <si>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</si>
  <si>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</si>
  <si>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</si>
  <si>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</si>
  <si>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</si>
  <si>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</si>
  <si>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</si>
  <si>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</si>
  <si>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</si>
  <si>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</si>
  <si>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</si>
  <si>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</si>
  <si>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</si>
  <si>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</si>
  <si>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</si>
  <si>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</si>
  <si>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</si>
  <si>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</si>
  <si>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</si>
  <si>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</si>
  <si>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</si>
  <si>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</si>
  <si>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</si>
  <si>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</si>
  <si>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</si>
  <si>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</si>
  <si>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</si>
  <si>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</si>
  <si>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</si>
  <si>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</si>
  <si>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</si>
  <si>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</si>
  <si>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</si>
  <si>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</si>
  <si>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</si>
  <si>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</si>
  <si>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</si>
  <si>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</si>
  <si>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</si>
  <si>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</si>
  <si>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</si>
  <si>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</si>
  <si>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</si>
  <si>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</si>
  <si>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</si>
  <si>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</si>
  <si>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</si>
  <si>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</si>
  <si>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</si>
  <si>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</si>
  <si>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</si>
  <si>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</si>
  <si>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</si>
  <si>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</si>
  <si>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</si>
  <si>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</si>
  <si>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</si>
  <si>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</si>
  <si>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</si>
  <si>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</si>
  <si>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</si>
  <si>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</si>
  <si>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</si>
  <si>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</si>
  <si>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</si>
  <si>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</si>
  <si>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</si>
  <si>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</si>
  <si>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</si>
  <si>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</si>
  <si>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</si>
  <si>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</si>
  <si>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</si>
  <si>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</si>
  <si>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</si>
  <si>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</si>
  <si>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</si>
  <si>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</si>
  <si>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</si>
  <si>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</si>
  <si>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</si>
  <si>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</si>
  <si>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</si>
  <si>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</si>
  <si>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</si>
  <si>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</si>
  <si>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</si>
  <si>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</si>
  <si>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</si>
  <si>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</si>
  <si>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</si>
  <si>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</si>
  <si>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</si>
  <si>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</si>
  <si>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</si>
  <si>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</si>
  <si>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</si>
  <si>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</si>
  <si>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</si>
  <si>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</si>
  <si>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</si>
  <si>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</si>
  <si>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</si>
  <si>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</si>
  <si>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</si>
  <si>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</si>
  <si>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</si>
  <si>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</si>
  <si>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</si>
  <si>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</si>
  <si>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</si>
  <si>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</si>
  <si>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</si>
  <si>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</si>
  <si>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</si>
  <si>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</si>
  <si>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</si>
  <si>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</si>
  <si>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</si>
  <si>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</si>
  <si>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</si>
  <si>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</si>
  <si>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</si>
  <si>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</si>
  <si>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</si>
  <si>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</si>
  <si>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</si>
  <si>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</si>
  <si>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</si>
  <si>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</si>
  <si>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</si>
  <si>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</si>
  <si>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</si>
  <si>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</si>
  <si>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</si>
  <si>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</si>
  <si>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</si>
  <si>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</si>
  <si>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</si>
  <si>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</si>
  <si>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</si>
  <si>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</si>
  <si>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</si>
  <si>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</si>
  <si>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</si>
  <si>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</si>
  <si>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</si>
  <si>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</si>
  <si>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</si>
  <si>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</si>
  <si>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</si>
  <si>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</si>
  <si>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</si>
  <si>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</si>
  <si>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</si>
  <si>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</si>
  <si>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</si>
  <si>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</si>
  <si>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</si>
  <si>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</si>
  <si>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</si>
  <si>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</si>
  <si>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</si>
  <si>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</si>
  <si>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</si>
  <si>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</si>
  <si>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</si>
  <si>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</si>
  <si>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</si>
  <si>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</si>
  <si>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</si>
  <si>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</si>
  <si>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</si>
  <si>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</si>
  <si>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</si>
  <si>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</si>
  <si>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</si>
  <si>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</si>
  <si>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</si>
  <si>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</si>
  <si>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</si>
  <si>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</si>
  <si>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</si>
  <si>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</si>
  <si>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</si>
  <si>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</si>
  <si>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</si>
  <si>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</si>
  <si>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</si>
  <si>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</si>
  <si>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</si>
  <si>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</si>
  <si>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</si>
  <si>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</si>
  <si>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</si>
  <si>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</si>
  <si>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</si>
  <si>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</si>
  <si>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</si>
  <si>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</si>
  <si>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</si>
  <si>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</si>
  <si>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</si>
  <si>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</si>
  <si>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</si>
  <si>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</si>
  <si>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</si>
  <si>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</si>
  <si>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</si>
  <si>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</si>
  <si>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</si>
  <si>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</si>
  <si>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</si>
  <si>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</si>
  <si>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</si>
  <si>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</si>
  <si>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</si>
  <si>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</si>
  <si>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</si>
  <si>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</si>
  <si>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</si>
  <si>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</si>
  <si>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</si>
  <si>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</si>
  <si>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</si>
  <si>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</si>
  <si>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</si>
  <si>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</si>
  <si>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</si>
  <si>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</si>
  <si>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</si>
  <si>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</si>
  <si>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</si>
  <si>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</si>
  <si>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</si>
  <si>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</si>
  <si>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</si>
  <si>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</si>
  <si>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</si>
  <si>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</si>
  <si>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</si>
  <si>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</si>
  <si>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</si>
  <si>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</si>
  <si>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</si>
  <si>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</si>
  <si>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</si>
  <si>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</si>
  <si>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</si>
  <si>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</si>
  <si>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</si>
  <si>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</si>
  <si>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</si>
  <si>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</si>
  <si>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</si>
  <si>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</si>
  <si>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</si>
  <si>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</si>
  <si>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</si>
  <si>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</si>
  <si>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</si>
  <si>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</si>
  <si>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</si>
  <si>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</si>
  <si>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</si>
  <si>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</si>
  <si>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</si>
  <si>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</si>
  <si>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</si>
  <si>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</si>
  <si>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</si>
  <si>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</si>
  <si>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</si>
  <si>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</si>
  <si>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</si>
  <si>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</si>
  <si>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</si>
  <si>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</si>
  <si>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</si>
  <si>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</si>
  <si>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</si>
  <si>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</si>
  <si>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</si>
  <si>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</si>
  <si>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</si>
  <si>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</si>
  <si>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</si>
  <si>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</si>
  <si>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</si>
  <si>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</si>
  <si>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</si>
  <si>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</si>
  <si>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</si>
  <si>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</si>
  <si>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</si>
  <si>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</si>
  <si>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</si>
  <si>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</si>
  <si>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</si>
  <si>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</si>
  <si>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</si>
  <si>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</si>
  <si>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</si>
  <si>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</si>
  <si>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</si>
  <si>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</si>
  <si>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</si>
  <si>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</si>
  <si>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</si>
  <si>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</si>
  <si>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</si>
  <si>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</si>
  <si>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</si>
  <si>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</si>
  <si>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</si>
  <si>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</si>
  <si>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</si>
  <si>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</si>
  <si>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</si>
  <si>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</si>
  <si>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</si>
  <si>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</si>
  <si>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</si>
  <si>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</si>
  <si>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</si>
  <si>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</si>
  <si>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</si>
  <si>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</si>
  <si>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</si>
  <si>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</si>
  <si>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</si>
  <si>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</si>
  <si>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</si>
  <si>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</si>
  <si>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</si>
  <si>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</si>
  <si>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</si>
  <si>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</si>
  <si>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</si>
  <si>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</si>
  <si>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</si>
  <si>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</si>
  <si>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</si>
  <si>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</si>
  <si>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</si>
  <si>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</si>
  <si>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</si>
  <si>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</si>
  <si>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</si>
  <si>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</si>
  <si>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</si>
  <si>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</si>
  <si>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</si>
  <si>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</si>
  <si>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</si>
  <si>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</si>
  <si>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</si>
  <si>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</si>
  <si>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</si>
  <si>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</si>
  <si>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</si>
  <si>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</si>
  <si>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</si>
  <si>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</si>
  <si>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</si>
  <si>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</si>
  <si>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</si>
  <si>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</si>
  <si>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</si>
  <si>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</si>
  <si>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</si>
  <si>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</si>
  <si>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</si>
  <si>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</si>
  <si>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</si>
  <si>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</si>
  <si>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</si>
  <si>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</si>
  <si>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</si>
  <si>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</si>
  <si>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</si>
  <si>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</si>
  <si>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</si>
  <si>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</si>
  <si>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</si>
  <si>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</si>
  <si>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</si>
  <si>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</si>
  <si>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</si>
  <si>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</si>
  <si>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</si>
  <si>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</si>
  <si>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</si>
  <si>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</si>
  <si>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</si>
  <si>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</si>
  <si>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</si>
  <si>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</si>
  <si>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</si>
  <si>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</si>
  <si>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</si>
  <si>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</si>
  <si>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</si>
  <si>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</si>
  <si>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</si>
  <si>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</si>
  <si>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</si>
  <si>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</si>
  <si>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</si>
  <si>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</si>
  <si>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</si>
  <si>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</si>
  <si>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</si>
  <si>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</si>
  <si>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</si>
  <si>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</si>
  <si>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</si>
  <si>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</si>
  <si>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</si>
  <si>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</si>
  <si>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</si>
  <si>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</si>
  <si>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</si>
  <si>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</si>
  <si>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</si>
  <si>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</si>
  <si>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</si>
  <si>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</si>
  <si>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</si>
  <si>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</si>
  <si>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</si>
  <si>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</si>
  <si>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</si>
  <si>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</si>
  <si>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</si>
  <si>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</si>
  <si>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</si>
  <si>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</si>
  <si>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</si>
  <si>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</si>
  <si>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</si>
  <si>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</si>
  <si>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</si>
  <si>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</si>
  <si>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</si>
  <si>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</si>
  <si>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</si>
  <si>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</si>
  <si>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</si>
  <si>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</si>
  <si>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</si>
  <si>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</si>
  <si>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</si>
  <si>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</si>
  <si>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</si>
  <si>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</si>
  <si>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</si>
  <si>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</si>
  <si>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</si>
  <si>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</si>
  <si>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</si>
  <si>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</si>
  <si>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</si>
  <si>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</si>
  <si>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</si>
  <si>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</si>
  <si>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</si>
  <si>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</si>
  <si>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</si>
  <si>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</si>
  <si>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</si>
  <si>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</si>
  <si>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</si>
  <si>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</si>
  <si>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</si>
  <si>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</si>
  <si>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</si>
  <si>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</si>
  <si>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</si>
  <si>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</si>
  <si>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</si>
  <si>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</si>
  <si>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</si>
  <si>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</si>
  <si>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</si>
  <si>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</si>
  <si>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</si>
  <si>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</si>
  <si>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</si>
  <si>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</si>
  <si>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</si>
  <si>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</si>
  <si>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</si>
  <si>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</si>
  <si>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</si>
  <si>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</si>
  <si>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</si>
  <si>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</si>
  <si>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</si>
  <si>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</si>
  <si>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</si>
  <si>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</si>
  <si>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</si>
  <si>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</si>
  <si>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</si>
  <si>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</si>
  <si>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</si>
  <si>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</si>
  <si>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</si>
  <si>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</si>
  <si>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</si>
  <si>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</si>
  <si>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</si>
  <si>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</si>
  <si>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</si>
  <si>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</si>
  <si>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</si>
  <si>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</si>
  <si>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</si>
  <si>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</si>
  <si>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</si>
  <si>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</si>
  <si>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</si>
  <si>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</si>
  <si>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</si>
  <si>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</si>
  <si>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</si>
  <si>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</si>
  <si>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</si>
  <si>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</si>
  <si>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</si>
  <si>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</si>
  <si>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</si>
  <si>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</si>
  <si>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</si>
  <si>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</si>
  <si>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</si>
  <si>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</si>
  <si>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</si>
  <si>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</si>
  <si>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</si>
  <si>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</si>
  <si>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</si>
  <si>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</si>
  <si>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</si>
  <si>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</si>
  <si>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</si>
  <si>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</si>
  <si>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</si>
  <si>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</si>
  <si>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</si>
  <si>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</si>
  <si>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</si>
  <si>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</si>
  <si>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</si>
  <si>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</si>
  <si>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</si>
  <si>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</si>
  <si>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</si>
  <si>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</si>
  <si>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</si>
  <si>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</si>
  <si>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</si>
  <si>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</si>
  <si>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</si>
  <si>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</si>
  <si>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</si>
  <si>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</si>
  <si>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</si>
  <si>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</si>
  <si>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</si>
  <si>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</si>
  <si>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</si>
  <si>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</si>
  <si>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</si>
  <si>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</si>
  <si>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</si>
  <si>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</si>
  <si>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</si>
  <si>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</si>
  <si>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</si>
  <si>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</si>
  <si>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</si>
  <si>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</si>
  <si>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</si>
  <si>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</si>
  <si>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</si>
  <si>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</si>
  <si>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</si>
  <si>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</si>
  <si>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</si>
  <si>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</si>
  <si>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</si>
  <si>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</si>
  <si>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</si>
  <si>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</si>
  <si>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</si>
  <si>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</si>
  <si>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</si>
  <si>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</si>
  <si>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</si>
  <si>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</si>
  <si>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</si>
  <si>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</si>
  <si>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</si>
  <si>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</si>
  <si>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</si>
  <si>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</si>
  <si>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</si>
  <si>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</si>
  <si>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</si>
  <si>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</si>
  <si>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</si>
  <si>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</si>
  <si>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</si>
  <si>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</si>
  <si>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</si>
  <si>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</si>
  <si>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</si>
  <si>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</si>
  <si>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</si>
  <si>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</si>
  <si>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</si>
  <si>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</si>
  <si>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</si>
  <si>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</si>
  <si>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</si>
  <si>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</si>
  <si>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</si>
  <si>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</si>
  <si>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</si>
  <si>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</si>
  <si>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</si>
  <si>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</si>
  <si>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</si>
  <si>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</si>
  <si>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</si>
  <si>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</si>
  <si>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</si>
  <si>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</si>
  <si>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</si>
  <si>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</si>
  <si>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</si>
  <si>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</si>
  <si>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</si>
  <si>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</si>
  <si>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</si>
  <si>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</si>
  <si>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</si>
  <si>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</si>
  <si>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</si>
  <si>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</si>
  <si>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</si>
  <si>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</si>
  <si>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</si>
  <si>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</si>
  <si>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</si>
  <si>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</si>
  <si>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</si>
  <si>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</si>
  <si>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</si>
  <si>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</si>
  <si>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</si>
  <si>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</si>
  <si>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</si>
  <si>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</si>
  <si>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</si>
  <si>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</si>
  <si>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</si>
  <si>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</si>
  <si>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</si>
  <si>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</si>
  <si>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</si>
  <si>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</si>
  <si>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</si>
  <si>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</si>
  <si>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</si>
  <si>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</si>
  <si>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</si>
  <si>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</si>
  <si>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</si>
  <si>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</si>
  <si>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</si>
  <si>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</si>
  <si>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</si>
  <si>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</si>
  <si>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</si>
  <si>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</si>
  <si>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</si>
  <si>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</si>
  <si>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</si>
  <si>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</si>
  <si>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</si>
  <si>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</si>
  <si>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</si>
  <si>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</si>
  <si>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</si>
  <si>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</si>
  <si>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</si>
  <si>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</si>
  <si>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</si>
  <si>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</si>
  <si>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</si>
  <si>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</si>
  <si>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</si>
  <si>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</si>
  <si>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</si>
  <si>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</si>
  <si>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</si>
  <si>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</si>
  <si>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</si>
  <si>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</si>
  <si>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</si>
  <si>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</si>
  <si>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</si>
  <si>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</si>
  <si>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</si>
  <si>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</si>
  <si>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</si>
  <si>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</si>
  <si>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</si>
  <si>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</si>
  <si>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</si>
  <si>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</si>
  <si>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</si>
  <si>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</si>
  <si>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</si>
  <si>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</si>
  <si>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</si>
  <si>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</si>
  <si>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</si>
  <si>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</si>
  <si>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</si>
  <si>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</si>
  <si>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</si>
  <si>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</si>
  <si>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</si>
  <si>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</si>
  <si>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</si>
  <si>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</si>
  <si>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</si>
  <si>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</si>
  <si>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</si>
  <si>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</si>
  <si>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</si>
  <si>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</si>
  <si>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</si>
  <si>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</si>
  <si>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</si>
  <si>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</si>
  <si>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</si>
  <si>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</si>
  <si>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</si>
  <si>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</si>
  <si>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</si>
  <si>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</si>
  <si>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</si>
  <si>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</si>
  <si>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</si>
  <si>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</si>
  <si>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</si>
  <si>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</si>
  <si>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</si>
  <si>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</si>
  <si>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</si>
  <si>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</si>
  <si>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</si>
  <si>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</si>
  <si>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</si>
  <si>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</si>
  <si>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</si>
  <si>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</si>
  <si>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</si>
  <si>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</si>
  <si>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</si>
  <si>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</si>
  <si>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</si>
  <si>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</si>
  <si>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</si>
  <si>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</si>
  <si>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</si>
  <si>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</si>
  <si>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</si>
  <si>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</si>
  <si>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</si>
  <si>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</si>
  <si>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</si>
  <si>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</si>
  <si>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</si>
  <si>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</si>
  <si>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</si>
  <si>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</si>
  <si>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</si>
  <si>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</si>
  <si>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</si>
  <si>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</si>
  <si>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</si>
  <si>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</si>
  <si>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</si>
  <si>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</si>
  <si>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</si>
  <si>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</si>
  <si>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</si>
  <si>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</si>
  <si>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</si>
  <si>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</si>
  <si>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</si>
  <si>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</si>
  <si>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</si>
  <si>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</si>
  <si>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</si>
  <si>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</si>
  <si>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</si>
  <si>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</si>
  <si>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</si>
  <si>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</si>
  <si>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</si>
  <si>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</si>
  <si>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</si>
  <si>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</si>
  <si>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</si>
  <si>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</si>
  <si>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</si>
  <si>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</si>
  <si>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</si>
  <si>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</si>
  <si>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</si>
  <si>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</si>
  <si>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</si>
  <si>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</si>
  <si>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</si>
  <si>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</si>
  <si>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</si>
  <si>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</si>
  <si>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</si>
  <si>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</si>
  <si>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</si>
  <si>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</si>
  <si>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</si>
  <si>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</si>
  <si>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</si>
  <si>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</si>
  <si>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</si>
  <si>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</si>
  <si>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</si>
  <si>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</si>
  <si>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</si>
  <si>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</si>
  <si>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</si>
  <si>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</si>
  <si>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</si>
  <si>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</si>
  <si>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</si>
  <si>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</si>
  <si>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</si>
  <si>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</si>
  <si>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</si>
  <si>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</si>
  <si>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</si>
  <si>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</si>
  <si>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</si>
  <si>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</si>
  <si>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</si>
  <si>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</si>
  <si>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</si>
  <si>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</si>
  <si>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</si>
  <si>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</si>
  <si>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</si>
  <si>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</si>
  <si>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</si>
  <si>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</si>
  <si>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</si>
  <si>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</si>
  <si>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</si>
  <si>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</si>
  <si>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</si>
  <si>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</si>
  <si>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</si>
  <si>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</si>
  <si>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</si>
  <si>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</si>
  <si>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</si>
  <si>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</si>
  <si>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</si>
  <si>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</si>
  <si>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</si>
  <si>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</si>
  <si>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</si>
  <si>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</si>
  <si>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</si>
  <si>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</si>
  <si>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</si>
  <si>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</si>
  <si>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</si>
  <si>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</si>
  <si>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</si>
  <si>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</si>
  <si>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</si>
  <si>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</si>
  <si>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</si>
  <si>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</si>
  <si>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</si>
  <si>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</si>
  <si>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</si>
  <si>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</si>
  <si>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</si>
  <si>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</si>
  <si>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</si>
  <si>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</si>
  <si>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</si>
  <si>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</si>
  <si>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</si>
  <si>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</si>
  <si>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</si>
  <si>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</si>
  <si>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</si>
  <si>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</si>
  <si>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</si>
  <si>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</si>
  <si>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</si>
  <si>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</si>
  <si>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</si>
  <si>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</si>
  <si>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</si>
  <si>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</si>
  <si>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</si>
  <si>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</si>
  <si>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</si>
  <si>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</si>
  <si>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</si>
  <si>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</si>
  <si>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</si>
  <si>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</si>
  <si>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</si>
  <si>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</si>
  <si>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</si>
  <si>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</si>
  <si>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</si>
  <si>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</si>
  <si>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</si>
  <si>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</si>
  <si>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</si>
  <si>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</si>
  <si>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</si>
  <si>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</si>
  <si>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</si>
  <si>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</si>
  <si>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</si>
  <si>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</si>
  <si>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</si>
  <si>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</si>
  <si>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</si>
  <si>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</si>
  <si>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</si>
  <si>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</si>
  <si>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</si>
  <si>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</si>
  <si>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</si>
  <si>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</si>
  <si>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</si>
  <si>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</si>
  <si>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</si>
  <si>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</si>
  <si>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</si>
  <si>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</si>
  <si>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</si>
  <si>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</si>
  <si>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</si>
  <si>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</si>
  <si>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</si>
  <si>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</si>
  <si>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</si>
  <si>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</si>
  <si>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</si>
  <si>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</si>
  <si>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</si>
  <si>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</si>
  <si>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</si>
  <si>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</si>
  <si>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</si>
  <si>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</si>
  <si>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</si>
  <si>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</si>
  <si>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</si>
  <si>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</si>
  <si>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</si>
  <si>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</si>
  <si>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</si>
  <si>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</si>
  <si>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</si>
  <si>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</si>
  <si>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</si>
  <si>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</si>
  <si>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</si>
  <si>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</si>
  <si>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</si>
  <si>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</si>
  <si>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</si>
  <si>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</si>
  <si>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</si>
  <si>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</si>
  <si>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</si>
  <si>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</si>
  <si>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</si>
  <si>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</si>
  <si>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</si>
  <si>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</si>
  <si>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</si>
  <si>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</si>
  <si>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</si>
  <si>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</si>
  <si>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</si>
  <si>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</si>
  <si>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</si>
  <si>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</si>
  <si>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</si>
  <si>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</si>
  <si>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</si>
  <si>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</si>
  <si>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</si>
  <si>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</si>
  <si>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</si>
  <si>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</si>
  <si>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</si>
  <si>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</si>
  <si>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</si>
  <si>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</si>
  <si>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</si>
  <si>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</si>
  <si>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</si>
  <si>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</si>
  <si>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</si>
  <si>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</si>
  <si>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</si>
  <si>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</si>
  <si>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</si>
  <si>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</si>
  <si>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</si>
  <si>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</si>
  <si>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</si>
  <si>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</si>
  <si>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</si>
  <si>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</si>
  <si>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</si>
  <si>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</si>
  <si>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</si>
  <si>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</si>
  <si>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</si>
  <si>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</si>
  <si>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</si>
  <si>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</si>
  <si>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</si>
  <si>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</si>
  <si>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</si>
  <si>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</si>
  <si>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</si>
  <si>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</si>
  <si>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</si>
  <si>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</si>
  <si>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</si>
  <si>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</si>
  <si>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</si>
  <si>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</si>
  <si>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</si>
  <si>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</si>
  <si>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</si>
  <si>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</si>
  <si>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</si>
  <si>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</si>
  <si>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</si>
  <si>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</si>
  <si>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</si>
  <si>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</si>
  <si>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</si>
  <si>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</si>
  <si>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</si>
  <si>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</si>
  <si>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</si>
  <si>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</si>
  <si>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</si>
  <si>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</si>
  <si>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</si>
  <si>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</si>
  <si>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</si>
  <si>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</si>
  <si>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</si>
  <si>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</si>
  <si>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</si>
  <si>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</si>
  <si>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</si>
  <si>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</si>
  <si>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</si>
  <si>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</si>
  <si>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</si>
  <si>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</si>
  <si>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</si>
  <si>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</si>
  <si>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</si>
  <si>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</si>
  <si>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</si>
  <si>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</si>
  <si>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</si>
  <si>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</si>
  <si>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</si>
  <si>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</si>
  <si>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</si>
  <si>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</si>
  <si>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</si>
  <si>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</si>
  <si>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</si>
  <si>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</si>
  <si>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</si>
  <si>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</si>
  <si>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</si>
  <si>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</si>
  <si>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</si>
  <si>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</si>
  <si>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</si>
  <si>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</si>
  <si>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</si>
  <si>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</si>
  <si>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</si>
  <si>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</si>
  <si>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</si>
  <si>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</si>
  <si>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</si>
  <si>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</si>
  <si>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</si>
  <si>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</si>
  <si>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</si>
  <si>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</si>
  <si>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</si>
  <si>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</si>
  <si>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</si>
  <si>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</si>
  <si>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</si>
  <si>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</si>
  <si>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</si>
  <si>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</si>
  <si>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</si>
  <si>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</si>
  <si>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</si>
  <si>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</si>
  <si>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</si>
  <si>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</si>
  <si>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</si>
  <si>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</si>
  <si>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</si>
  <si>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</si>
  <si>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</si>
  <si>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</si>
  <si>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</si>
  <si>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</si>
  <si>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</si>
  <si>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</si>
  <si>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</si>
  <si>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</si>
  <si>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</si>
  <si>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</si>
  <si>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</si>
  <si>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</si>
  <si>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</si>
  <si>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</si>
  <si>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</si>
  <si>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</si>
  <si>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</si>
  <si>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</si>
  <si>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</si>
  <si>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</si>
  <si>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</si>
  <si>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</si>
  <si>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</si>
  <si>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</si>
  <si>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</si>
  <si>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</si>
  <si>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</si>
  <si>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</si>
  <si>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</si>
  <si>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</si>
  <si>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</si>
  <si>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</si>
  <si>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</si>
  <si>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</si>
  <si>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</si>
  <si>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</si>
  <si>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</si>
  <si>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</si>
  <si>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</si>
  <si>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</si>
  <si>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</si>
  <si>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</si>
  <si>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</si>
  <si>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</si>
  <si>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</si>
  <si>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</si>
  <si>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</si>
  <si>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</si>
  <si>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</si>
  <si>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</si>
  <si>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</si>
  <si>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</si>
  <si>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</si>
  <si>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</si>
  <si>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</si>
  <si>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</si>
  <si>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</si>
  <si>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</si>
  <si>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</si>
  <si>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</si>
  <si>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</si>
  <si>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</si>
  <si>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</si>
  <si>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</si>
  <si>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</si>
  <si>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</si>
  <si>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</si>
  <si>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</si>
  <si>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</si>
  <si>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</si>
  <si>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</si>
  <si>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</si>
  <si>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</si>
  <si>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</si>
  <si>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</si>
  <si>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</si>
  <si>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</si>
  <si>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</si>
  <si>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</si>
  <si>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</si>
  <si>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</si>
  <si>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</si>
  <si>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</si>
  <si>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</si>
  <si>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</si>
  <si>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</si>
  <si>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</si>
  <si>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</si>
  <si>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</si>
  <si>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</si>
  <si>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</si>
  <si>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</si>
  <si>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</si>
  <si>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</si>
  <si>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</si>
  <si>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</si>
  <si>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</si>
  <si>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</si>
  <si>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</si>
  <si>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</si>
  <si>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</si>
  <si>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</si>
  <si>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</si>
  <si>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</si>
  <si>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</si>
  <si>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</si>
  <si>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</si>
  <si>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</si>
  <si>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</si>
  <si>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</si>
  <si>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</si>
  <si>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</si>
  <si>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</si>
  <si>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</si>
  <si>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</si>
  <si>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</si>
  <si>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</si>
  <si>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</si>
  <si>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</si>
  <si>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</si>
  <si>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</si>
  <si>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</si>
  <si>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</si>
  <si>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</si>
  <si>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</si>
  <si>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</si>
  <si>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</si>
  <si>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</si>
  <si>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</si>
  <si>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</si>
  <si>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</si>
  <si>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</si>
  <si>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</si>
  <si>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</si>
  <si>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</si>
  <si>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</si>
  <si>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</si>
  <si>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</si>
  <si>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</si>
  <si>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</si>
  <si>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</si>
  <si>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</si>
  <si>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</si>
  <si>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</si>
  <si>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</si>
  <si>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</si>
  <si>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</si>
  <si>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</si>
  <si>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</si>
  <si>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</si>
  <si>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</si>
  <si>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</si>
  <si>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</si>
  <si>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</si>
  <si>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</si>
  <si>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</si>
  <si>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</si>
  <si>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</si>
  <si>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</si>
  <si>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</si>
  <si>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</si>
  <si>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</si>
  <si>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</si>
  <si>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</si>
  <si>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</si>
  <si>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</si>
  <si>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</si>
  <si>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</si>
  <si>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</si>
  <si>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</si>
  <si>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</si>
  <si>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</si>
  <si>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</si>
  <si>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</si>
  <si>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</si>
  <si>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</si>
  <si>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</si>
  <si>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</si>
  <si>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</si>
  <si>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</si>
  <si>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</si>
  <si>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</si>
  <si>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</si>
  <si>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</si>
  <si>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</si>
  <si>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</si>
  <si>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</si>
  <si>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</si>
  <si>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</si>
  <si>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</si>
  <si>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</si>
  <si>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</si>
  <si>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</si>
  <si>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</si>
  <si>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</si>
  <si>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</si>
  <si>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</si>
  <si>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</si>
  <si>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</si>
  <si>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</si>
  <si>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</si>
  <si>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</si>
  <si>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</si>
  <si>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</si>
  <si>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</si>
  <si>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</si>
  <si>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</si>
  <si>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</si>
  <si>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</si>
  <si>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</si>
  <si>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</si>
  <si>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</si>
  <si>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</si>
  <si>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</si>
  <si>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</si>
  <si>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</si>
  <si>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</si>
  <si>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</si>
  <si>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</si>
  <si>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</si>
  <si>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</si>
  <si>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</si>
  <si>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</si>
  <si>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</si>
  <si>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</si>
  <si>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</si>
  <si>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</si>
  <si>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</si>
  <si>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</si>
  <si>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</si>
  <si>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</si>
  <si>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</si>
  <si>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</si>
  <si>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</si>
  <si>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</si>
  <si>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</si>
  <si>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</si>
  <si>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</si>
  <si>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</si>
  <si>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</si>
  <si>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</si>
  <si>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</si>
  <si>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</si>
  <si>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</si>
  <si>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</si>
  <si>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</si>
  <si>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</si>
  <si>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</si>
  <si>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</si>
  <si>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</si>
  <si>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</si>
  <si>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</si>
  <si>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</si>
  <si>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</si>
  <si>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</si>
  <si>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</si>
  <si>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</si>
  <si>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</si>
  <si>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</si>
  <si>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</si>
  <si>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</si>
  <si>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</si>
  <si>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</si>
  <si>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</si>
  <si>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</si>
  <si>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</si>
  <si>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</si>
  <si>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</si>
  <si>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</si>
  <si>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</si>
  <si>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</si>
  <si>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</si>
  <si>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</si>
  <si>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</si>
  <si>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</si>
  <si>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</si>
  <si>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</si>
  <si>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</si>
  <si>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</si>
  <si>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</si>
  <si>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</si>
  <si>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</si>
  <si>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</si>
  <si>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</si>
  <si>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</si>
  <si>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</si>
  <si>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</si>
  <si>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</si>
  <si>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</si>
  <si>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</si>
  <si>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</si>
  <si>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</si>
  <si>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</si>
  <si>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</si>
  <si>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</si>
  <si>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</si>
  <si>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</si>
  <si>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</si>
  <si>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</si>
  <si>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</si>
  <si>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</si>
  <si>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</si>
  <si>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</si>
  <si>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</si>
  <si>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</si>
  <si>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</si>
  <si>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</si>
  <si>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</si>
  <si>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</si>
  <si>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</si>
  <si>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</si>
  <si>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</si>
  <si>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</si>
  <si>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</si>
  <si>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</si>
  <si>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</si>
  <si>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</si>
  <si>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</si>
  <si>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</si>
  <si>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</si>
  <si>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</si>
  <si>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</si>
  <si>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</si>
  <si>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</si>
  <si>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</si>
  <si>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</si>
  <si>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</si>
  <si>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</si>
  <si>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</si>
  <si>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</si>
  <si>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</si>
  <si>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</si>
  <si>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</si>
  <si>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</si>
  <si>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</si>
  <si>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</si>
  <si>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</si>
  <si>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</si>
  <si>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</si>
  <si>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</si>
  <si>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</si>
  <si>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</si>
  <si>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</si>
  <si>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</si>
  <si>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</si>
  <si>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</si>
  <si>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</si>
  <si>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</si>
  <si>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</si>
  <si>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</si>
  <si>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</si>
  <si>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</si>
  <si>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</si>
  <si>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</si>
  <si>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</si>
  <si>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</si>
  <si>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</si>
  <si>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</si>
  <si>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</si>
  <si>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</si>
  <si>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</si>
  <si>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</si>
  <si>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</si>
  <si>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</si>
  <si>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</si>
  <si>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</si>
  <si>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</si>
  <si>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</si>
  <si>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</si>
  <si>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</si>
  <si>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</si>
  <si>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</si>
  <si>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</si>
  <si>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</si>
  <si>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</si>
  <si>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</si>
  <si>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</si>
  <si>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</si>
  <si>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</si>
  <si>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</si>
  <si>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</si>
  <si>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</si>
  <si>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</si>
  <si>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</si>
  <si>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</si>
  <si>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</si>
  <si>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</si>
  <si>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</si>
  <si>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</si>
  <si>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</si>
  <si>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</si>
  <si>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</si>
  <si>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</si>
  <si>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</si>
  <si>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</si>
  <si>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</si>
  <si>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</si>
  <si>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</si>
  <si>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</si>
  <si>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</si>
  <si>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</si>
  <si>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</si>
  <si>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</si>
  <si>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</si>
  <si>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</si>
  <si>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</si>
  <si>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</si>
  <si>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</si>
  <si>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</si>
  <si>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</si>
  <si>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</si>
  <si>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</si>
  <si>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</si>
  <si>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</si>
  <si>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</si>
  <si>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</si>
  <si>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</si>
  <si>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</si>
  <si>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</si>
  <si>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</si>
  <si>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</si>
  <si>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</si>
  <si>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</si>
  <si>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</si>
  <si>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</si>
  <si>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</si>
  <si>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</si>
  <si>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</si>
  <si>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</si>
  <si>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</si>
  <si>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</si>
  <si>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</si>
  <si>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</si>
  <si>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</si>
  <si>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</si>
  <si>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</si>
  <si>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</si>
  <si>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</si>
  <si>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</si>
  <si>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</si>
  <si>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</si>
  <si>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</si>
  <si>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</si>
  <si>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</si>
  <si>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</si>
  <si>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</si>
  <si>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</si>
  <si>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</si>
  <si>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</si>
  <si>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</si>
  <si>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</si>
  <si>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</si>
  <si>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</si>
  <si>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</si>
  <si>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</si>
  <si>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</si>
  <si>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</si>
  <si>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</si>
  <si>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</si>
  <si>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</si>
  <si>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</si>
  <si>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</si>
  <si>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</si>
  <si>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</si>
  <si>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</si>
  <si>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</si>
  <si>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</si>
  <si>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</si>
  <si>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</si>
  <si>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</si>
  <si>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</si>
  <si>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</si>
  <si>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</si>
  <si>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</si>
  <si>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</si>
  <si>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</si>
  <si>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</si>
  <si>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</si>
  <si>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</si>
  <si>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</si>
  <si>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</si>
  <si>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</si>
  <si>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</si>
  <si>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</si>
  <si>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</si>
  <si>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</si>
  <si>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</si>
  <si>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</si>
  <si>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</si>
  <si>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</si>
  <si>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</si>
  <si>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</si>
  <si>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</si>
  <si>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</si>
  <si>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</si>
  <si>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</si>
  <si>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</si>
  <si>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</si>
  <si>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</si>
  <si>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</si>
  <si>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</si>
  <si>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</si>
  <si>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</si>
  <si>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</si>
  <si>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</si>
  <si>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</si>
  <si>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</si>
  <si>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</si>
  <si>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</si>
  <si>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</si>
  <si>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</si>
  <si>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</si>
  <si>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</si>
  <si>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</si>
  <si>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</si>
  <si>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</si>
  <si>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</si>
  <si>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</si>
  <si>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</si>
  <si>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</si>
  <si>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</si>
  <si>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</si>
  <si>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</si>
  <si>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</si>
  <si>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</si>
  <si>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</si>
  <si>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</si>
  <si>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</si>
  <si>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</si>
  <si>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</si>
  <si>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</si>
  <si>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</si>
  <si>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</si>
  <si>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</si>
  <si>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</si>
  <si>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</si>
  <si>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</si>
  <si>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</si>
  <si>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</si>
  <si>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</si>
  <si>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</si>
  <si>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</si>
  <si>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</si>
  <si>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</si>
  <si>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</si>
  <si>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</si>
  <si>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</si>
  <si>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</si>
  <si>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</si>
  <si>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</si>
  <si>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</si>
  <si>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</si>
  <si>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</si>
  <si>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</si>
  <si>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</si>
  <si>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</si>
  <si>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</si>
  <si>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</si>
  <si>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</si>
  <si>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</si>
  <si>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</si>
  <si>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</si>
  <si>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</si>
  <si>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</si>
  <si>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</si>
  <si>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</si>
  <si>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</si>
  <si>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</si>
  <si>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</si>
  <si>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</si>
  <si>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</si>
  <si>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</si>
  <si>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</si>
  <si>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</si>
  <si>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</si>
  <si>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</si>
  <si>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</si>
  <si>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</si>
  <si>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</si>
  <si>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</si>
  <si>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</si>
  <si>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</si>
  <si>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</si>
  <si>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</si>
  <si>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</si>
  <si>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</si>
  <si>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</si>
  <si>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</si>
  <si>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</si>
  <si>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</si>
  <si>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</si>
  <si>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</si>
  <si>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</si>
  <si>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</si>
  <si>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</si>
  <si>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</si>
  <si>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</si>
  <si>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</si>
  <si>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</si>
  <si>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</si>
  <si>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</si>
  <si>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</si>
  <si>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</si>
  <si>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</si>
  <si>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</si>
  <si>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</si>
  <si>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</si>
  <si>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</si>
  <si>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</si>
  <si>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</si>
  <si>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</si>
  <si>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</si>
  <si>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</si>
  <si>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</si>
  <si>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</si>
  <si>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</si>
  <si>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</si>
  <si>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</si>
  <si>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</si>
  <si>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</si>
  <si>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</si>
  <si>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</si>
  <si>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</si>
  <si>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</si>
  <si>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</si>
  <si>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</si>
  <si>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</si>
  <si>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</si>
  <si>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</si>
  <si>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</si>
  <si>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</si>
  <si>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</si>
  <si>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</si>
  <si>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</si>
  <si>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</si>
  <si>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</si>
  <si>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</si>
  <si>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</si>
  <si>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</si>
  <si>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</si>
  <si>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</si>
  <si>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</si>
  <si>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</si>
  <si>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</si>
  <si>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</si>
  <si>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</si>
  <si>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</si>
  <si>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</si>
  <si>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</si>
  <si>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</si>
  <si>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</si>
  <si>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</si>
  <si>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</si>
  <si>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</si>
  <si>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</si>
  <si>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</si>
  <si>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</si>
  <si>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</si>
  <si>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</si>
  <si>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</si>
  <si>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</si>
  <si>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</si>
  <si>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</si>
  <si>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</si>
  <si>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</si>
  <si>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</si>
  <si>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</si>
  <si>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</si>
  <si>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</si>
  <si>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</si>
  <si>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</si>
  <si>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</si>
  <si>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</si>
  <si>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</si>
  <si>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</si>
  <si>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</si>
  <si>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</si>
  <si>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</si>
  <si>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</si>
  <si>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</si>
  <si>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</si>
  <si>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</si>
  <si>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</si>
  <si>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</si>
  <si>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</si>
  <si>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</si>
  <si>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</si>
  <si>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</si>
  <si>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</si>
  <si>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</si>
  <si>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</si>
  <si>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</si>
  <si>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</si>
  <si>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</si>
  <si>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</si>
  <si>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</si>
  <si>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</si>
  <si>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</si>
  <si>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</si>
  <si>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</si>
  <si>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</si>
  <si>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</si>
  <si>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</si>
  <si>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</si>
  <si>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</si>
  <si>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</si>
  <si>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</si>
  <si>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</si>
  <si>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</si>
  <si>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</si>
  <si>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</si>
  <si>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</si>
  <si>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</si>
  <si>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</si>
  <si>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</si>
  <si>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</si>
  <si>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</si>
  <si>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</si>
  <si>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</si>
  <si>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</si>
  <si>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</si>
  <si>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</si>
  <si>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</si>
  <si>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</si>
  <si>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</si>
  <si>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</si>
  <si>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</si>
  <si>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</si>
  <si>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</si>
  <si>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</si>
  <si>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</si>
  <si>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</si>
  <si>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</si>
  <si>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</si>
  <si>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</si>
  <si>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</si>
  <si>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</si>
  <si>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</si>
  <si>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</si>
  <si>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</si>
  <si>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</si>
  <si>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</si>
  <si>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</si>
  <si>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</si>
  <si>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</si>
  <si>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</si>
  <si>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</si>
  <si>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</si>
  <si>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</si>
  <si>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</si>
  <si>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</si>
  <si>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</si>
  <si>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</si>
  <si>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</si>
  <si>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</si>
  <si>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</si>
  <si>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</si>
  <si>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</si>
  <si>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</si>
  <si>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</si>
  <si>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</si>
  <si>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</si>
  <si>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</si>
  <si>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</si>
  <si>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</si>
  <si>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</si>
  <si>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</si>
  <si>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</si>
  <si>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</si>
  <si>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</si>
  <si>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</si>
  <si>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</si>
  <si>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</si>
  <si>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</si>
  <si>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</si>
  <si>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</si>
  <si>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</si>
  <si>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</si>
  <si>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</si>
  <si>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</si>
  <si>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</si>
  <si>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</si>
  <si>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</si>
  <si>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</si>
  <si>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</si>
  <si>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</si>
  <si>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</si>
  <si>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</si>
  <si>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</si>
  <si>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</si>
  <si>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</si>
  <si>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</si>
  <si>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</si>
  <si>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</si>
  <si>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</si>
  <si>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</si>
  <si>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</si>
  <si>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</si>
  <si>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</si>
  <si>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</si>
  <si>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</si>
  <si>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</si>
  <si>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</si>
  <si>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</si>
  <si>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</si>
  <si>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</si>
  <si>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</si>
  <si>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</si>
  <si>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</si>
  <si>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</si>
  <si>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</si>
  <si>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</si>
  <si>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</si>
  <si>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</si>
  <si>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</si>
  <si>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</si>
  <si>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</si>
  <si>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</si>
  <si>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</si>
  <si>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</si>
  <si>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</si>
  <si>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</si>
  <si>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</si>
  <si>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</si>
  <si>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</si>
  <si>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</si>
  <si>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</si>
  <si>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</si>
  <si>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</si>
  <si>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</si>
  <si>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</si>
  <si>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</si>
  <si>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</si>
  <si>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</si>
  <si>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</si>
  <si>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</si>
  <si>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</si>
  <si>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</si>
  <si>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</si>
  <si>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</si>
  <si>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</si>
  <si>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</si>
  <si>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</si>
  <si>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</si>
  <si>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</si>
  <si>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</si>
  <si>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</si>
  <si>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</si>
  <si>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</si>
  <si>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</si>
  <si>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</si>
  <si>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</si>
  <si>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</si>
  <si>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</si>
  <si>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</si>
  <si>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</si>
  <si>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</si>
  <si>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</si>
  <si>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</si>
  <si>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</si>
  <si>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</si>
  <si>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</si>
  <si>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</si>
  <si>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</si>
  <si>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</si>
  <si>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</si>
  <si>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</si>
  <si>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</si>
  <si>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</si>
  <si>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</si>
  <si>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</si>
  <si>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</si>
  <si>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</si>
  <si>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</si>
  <si>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</si>
  <si>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</si>
  <si>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</si>
  <si>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</si>
  <si>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</si>
  <si>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</si>
  <si>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</si>
  <si>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</si>
  <si>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</si>
  <si>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</si>
  <si>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</si>
  <si>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</si>
  <si>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</si>
  <si>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</si>
  <si>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</si>
  <si>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</si>
  <si>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</si>
  <si>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</si>
  <si>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</si>
  <si>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</si>
  <si>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</si>
  <si>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</si>
  <si>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</si>
  <si>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</si>
  <si>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</si>
  <si>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</si>
  <si>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</si>
  <si>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</si>
  <si>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</si>
  <si>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</si>
  <si>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</si>
  <si>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</si>
  <si>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</si>
  <si>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</si>
  <si>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</si>
  <si>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</si>
  <si>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</si>
  <si>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</si>
  <si>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</si>
  <si>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</si>
  <si>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</si>
  <si>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</si>
  <si>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</si>
  <si>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</si>
  <si>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</si>
  <si>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</si>
  <si>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</si>
  <si>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</si>
  <si>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</si>
  <si>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</si>
  <si>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</si>
  <si>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</si>
  <si>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</si>
  <si>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</si>
  <si>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</si>
  <si>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</si>
  <si>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</si>
  <si>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</si>
  <si>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</si>
  <si>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</si>
  <si>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</si>
  <si>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</si>
  <si>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</si>
  <si>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</si>
  <si>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</si>
  <si>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</si>
  <si>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</si>
  <si>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</si>
  <si>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</si>
  <si>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</si>
  <si>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</si>
  <si>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</si>
  <si>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</si>
  <si>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</si>
  <si>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</si>
  <si>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</si>
  <si>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</si>
  <si>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</si>
  <si>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</si>
  <si>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</si>
  <si>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</si>
  <si>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</si>
  <si>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</si>
  <si>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</si>
  <si>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</si>
  <si>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</si>
  <si>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</si>
  <si>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</si>
  <si>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</si>
  <si>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</si>
  <si>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</si>
  <si>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</si>
  <si>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</si>
  <si>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</si>
  <si>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</si>
  <si>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</si>
  <si>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</si>
  <si>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</si>
  <si>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</si>
  <si>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</si>
  <si>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</si>
  <si>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</si>
  <si>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</si>
  <si>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</si>
  <si>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</si>
  <si>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</si>
  <si>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</si>
  <si>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</si>
  <si>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</si>
  <si>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</si>
  <si>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</si>
  <si>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</si>
  <si>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</si>
  <si>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</si>
  <si>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</si>
  <si>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</si>
  <si>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</si>
  <si>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</si>
  <si>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</si>
  <si>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</si>
  <si>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</si>
  <si>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</si>
  <si>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</si>
  <si>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</si>
  <si>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</si>
  <si>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</si>
  <si>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</si>
  <si>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</si>
  <si>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</si>
  <si>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</si>
  <si>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</si>
  <si>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</si>
  <si>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</si>
  <si>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</si>
  <si>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</si>
  <si>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</si>
  <si>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</si>
  <si>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</si>
  <si>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</si>
  <si>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</si>
  <si>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</si>
  <si>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</si>
  <si>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</si>
  <si>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</si>
  <si>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</si>
  <si>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</si>
  <si>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</si>
  <si>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</si>
  <si>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</si>
  <si>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</si>
  <si>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</si>
  <si>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</si>
  <si>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</si>
  <si>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</si>
  <si>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</si>
  <si>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</si>
  <si>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</si>
  <si>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</si>
  <si>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</si>
  <si>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</si>
  <si>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</si>
  <si>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</si>
  <si>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</si>
  <si>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</si>
  <si>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</si>
  <si>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</si>
  <si>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</si>
  <si>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</si>
  <si>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</si>
  <si>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</si>
  <si>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</si>
  <si>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</si>
  <si>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</si>
  <si>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</si>
  <si>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</si>
  <si>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</si>
  <si>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</si>
  <si>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</si>
  <si>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</si>
  <si>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</si>
  <si>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</si>
  <si>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</si>
  <si>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</si>
  <si>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</si>
  <si>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</si>
  <si>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</si>
  <si>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</si>
  <si>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</si>
  <si>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</si>
  <si>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</si>
  <si>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</si>
  <si>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</si>
  <si>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</si>
  <si>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</si>
  <si>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</si>
  <si>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</si>
  <si>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</si>
  <si>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</si>
  <si>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</si>
  <si>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</si>
  <si>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</si>
  <si>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</si>
  <si>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</si>
  <si>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</si>
  <si>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</si>
  <si>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</si>
  <si>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</si>
  <si>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</si>
  <si>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</si>
  <si>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</si>
  <si>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</si>
  <si>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</si>
  <si>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</si>
  <si>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</si>
  <si>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</si>
  <si>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</si>
  <si>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</si>
  <si>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</si>
  <si>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</si>
  <si>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</si>
  <si>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</si>
  <si>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</si>
  <si>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</si>
  <si>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</si>
  <si>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</si>
  <si>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</si>
  <si>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</si>
  <si>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</si>
  <si>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</si>
  <si>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</si>
  <si>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</si>
  <si>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</si>
  <si>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</si>
  <si>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</si>
  <si>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</si>
  <si>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</si>
  <si>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</si>
  <si>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</si>
  <si>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</si>
  <si>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</si>
  <si>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</si>
  <si>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</si>
  <si>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</si>
  <si>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</si>
  <si>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</si>
  <si>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</si>
  <si>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</si>
  <si>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</si>
  <si>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</si>
  <si>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</si>
  <si>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</si>
  <si>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</si>
  <si>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</si>
  <si>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</si>
  <si>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</si>
  <si>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</si>
  <si>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</si>
  <si>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</si>
  <si>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</si>
  <si>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</si>
  <si>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</si>
  <si>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</si>
  <si>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</si>
  <si>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</si>
  <si>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</si>
  <si>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</si>
  <si>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</si>
  <si>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</si>
  <si>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</si>
  <si>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</si>
  <si>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</si>
  <si>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</si>
  <si>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</si>
  <si>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</si>
  <si>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</si>
  <si>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</si>
  <si>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</si>
  <si>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</si>
  <si>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</si>
  <si>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</si>
  <si>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</si>
  <si>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</si>
  <si>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</si>
  <si>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</si>
  <si>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</si>
  <si>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</si>
  <si>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</si>
  <si>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</si>
  <si>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</si>
  <si>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</si>
  <si>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</si>
  <si>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</si>
  <si>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</si>
  <si>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</si>
  <si>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</si>
  <si>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</si>
  <si>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</si>
  <si>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</si>
  <si>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</si>
  <si>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</si>
  <si>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</si>
  <si>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</si>
  <si>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</si>
  <si>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</si>
  <si>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</si>
  <si>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</si>
  <si>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</si>
  <si>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</si>
  <si>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</si>
  <si>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</si>
  <si>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</si>
  <si>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</si>
  <si>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</si>
  <si>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</si>
  <si>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</si>
  <si>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</si>
  <si>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</si>
  <si>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</si>
  <si>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</si>
  <si>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</si>
  <si>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</si>
  <si>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</si>
  <si>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</si>
  <si>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</si>
  <si>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</si>
  <si>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</si>
  <si>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</si>
  <si>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</si>
  <si>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</si>
  <si>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</si>
  <si>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</si>
  <si>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</si>
  <si>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</si>
  <si>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</si>
  <si>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</si>
  <si>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</si>
  <si>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</si>
  <si>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</si>
  <si>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</si>
  <si>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</si>
  <si>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</si>
  <si>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</si>
  <si>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</si>
  <si>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</si>
  <si>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</si>
  <si>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</si>
  <si>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</si>
  <si>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</si>
  <si>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</si>
  <si>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</si>
  <si>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</si>
  <si>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</si>
  <si>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</si>
  <si>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</si>
  <si>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</si>
  <si>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</si>
  <si>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</si>
  <si>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</si>
  <si>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</si>
  <si>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</si>
  <si>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</si>
  <si>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</si>
  <si>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</si>
  <si>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</si>
  <si>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</si>
  <si>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</si>
  <si>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</si>
  <si>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</si>
  <si>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</si>
  <si>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</si>
  <si>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</si>
  <si>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</si>
  <si>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</si>
  <si>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</si>
  <si>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</si>
  <si>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</si>
  <si>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</si>
  <si>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</si>
  <si>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</si>
  <si>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</si>
  <si>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</si>
  <si>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</si>
  <si>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</si>
  <si>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</si>
  <si>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</si>
  <si>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</si>
  <si>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</si>
  <si>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</si>
  <si>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</si>
  <si>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</si>
  <si>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</si>
  <si>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</si>
  <si>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</si>
  <si>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</si>
  <si>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</si>
  <si>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</si>
  <si>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</si>
  <si>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</si>
  <si>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</si>
  <si>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</si>
  <si>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</si>
  <si>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</si>
  <si>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</si>
  <si>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</si>
  <si>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</si>
  <si>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</si>
  <si>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</si>
  <si>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</si>
  <si>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</si>
  <si>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</si>
  <si>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</si>
  <si>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</si>
  <si>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</si>
  <si>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</si>
  <si>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</si>
  <si>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</si>
  <si>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</si>
  <si>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</si>
  <si>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</si>
  <si>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</si>
  <si>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</si>
  <si>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</si>
  <si>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</si>
  <si>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</si>
  <si>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</si>
  <si>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</si>
  <si>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</si>
  <si>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</si>
  <si>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</si>
  <si>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</si>
  <si>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</si>
  <si>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</si>
  <si>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</si>
  <si>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</si>
  <si>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</si>
  <si>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</si>
  <si>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</si>
  <si>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</si>
  <si>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</si>
  <si>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</si>
  <si>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</si>
  <si>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</si>
  <si>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</si>
  <si>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</si>
  <si>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</si>
  <si>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</si>
  <si>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</si>
  <si>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</si>
  <si>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</si>
  <si>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</si>
  <si>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</si>
  <si>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</si>
  <si>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</si>
  <si>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</si>
  <si>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</si>
  <si>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</si>
  <si>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</si>
  <si>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</si>
  <si>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</si>
  <si>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</si>
  <si>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</si>
  <si>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</si>
  <si>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</si>
  <si>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</si>
  <si>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</si>
  <si>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</si>
  <si>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</si>
  <si>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</si>
  <si>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</si>
  <si>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</si>
  <si>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</si>
  <si>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</si>
  <si>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</si>
  <si>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</si>
  <si>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</si>
  <si>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</si>
  <si>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</si>
  <si>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</si>
  <si>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</si>
  <si>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</si>
  <si>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</si>
  <si>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</si>
  <si>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</si>
  <si>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</si>
  <si>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</si>
  <si>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</si>
  <si>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</si>
  <si>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</si>
  <si>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</si>
  <si>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</si>
  <si>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</si>
  <si>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</si>
  <si>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</si>
  <si>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</si>
  <si>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</si>
  <si>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</si>
  <si>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</si>
  <si>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</si>
  <si>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</si>
  <si>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</si>
  <si>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</si>
  <si>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</si>
  <si>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</si>
  <si>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</si>
  <si>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</si>
  <si>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</si>
  <si>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</si>
  <si>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</si>
  <si>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</si>
  <si>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</si>
  <si>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</si>
  <si>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</si>
  <si>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</si>
  <si>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</si>
  <si>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</si>
  <si>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</si>
  <si>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</si>
  <si>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</si>
  <si>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</si>
  <si>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</si>
  <si>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</si>
  <si>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</si>
  <si>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</si>
  <si>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</si>
  <si>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</si>
  <si>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</si>
  <si>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</si>
  <si>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</si>
  <si>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</si>
  <si>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</si>
  <si>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</si>
  <si>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</si>
  <si>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</si>
  <si>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</si>
  <si>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</si>
  <si>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</si>
  <si>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</si>
  <si>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</si>
  <si>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</si>
  <si>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</si>
  <si>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</si>
  <si>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</si>
  <si>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</si>
  <si>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</si>
  <si>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</si>
  <si>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</si>
  <si>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</si>
  <si>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</si>
  <si>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</si>
  <si>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</si>
  <si>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</si>
  <si>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</si>
  <si>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</si>
  <si>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</si>
  <si>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</si>
  <si>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</si>
  <si>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</si>
  <si>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</si>
  <si>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</si>
  <si>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</si>
  <si>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</si>
  <si>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</si>
  <si>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</si>
  <si>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</si>
  <si>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</si>
  <si>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</si>
  <si>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</si>
  <si>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</si>
  <si>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</si>
  <si>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</si>
  <si>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</si>
  <si>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</si>
  <si>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</si>
  <si>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</si>
  <si>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</si>
  <si>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</si>
  <si>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</si>
  <si>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</si>
  <si>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</si>
  <si>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</si>
  <si>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</si>
  <si>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</si>
  <si>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</si>
  <si>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</si>
  <si>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</si>
  <si>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</si>
  <si>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</si>
  <si>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</si>
  <si>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</si>
  <si>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</si>
  <si>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</si>
  <si>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</si>
  <si>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</si>
  <si>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</si>
  <si>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</si>
  <si>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</si>
  <si>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</si>
  <si>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</si>
  <si>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</si>
  <si>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</si>
  <si>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</si>
  <si>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</si>
  <si>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</si>
  <si>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</si>
  <si>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</si>
  <si>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</si>
  <si>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</si>
  <si>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</si>
  <si>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</si>
  <si>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</si>
  <si>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</si>
  <si>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</si>
  <si>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</si>
  <si>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</si>
  <si>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</si>
  <si>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</si>
  <si>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</si>
  <si>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</si>
  <si>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</si>
  <si>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</si>
  <si>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</si>
  <si>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</si>
  <si>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</si>
  <si>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</si>
  <si>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</si>
  <si>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</si>
  <si>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</si>
  <si>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</si>
  <si>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</si>
  <si>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</si>
  <si>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</si>
  <si>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</si>
  <si>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</si>
  <si>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</si>
  <si>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</si>
  <si>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</si>
  <si>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</si>
  <si>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</si>
  <si>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</si>
  <si>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</si>
  <si>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</si>
  <si>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</si>
  <si>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</si>
  <si>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</si>
  <si>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</si>
  <si>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</si>
  <si>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</si>
  <si>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</si>
  <si>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</si>
  <si>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</si>
  <si>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</si>
  <si>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</si>
  <si>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</si>
  <si>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</si>
  <si>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</si>
  <si>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</si>
  <si>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</si>
  <si>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</si>
  <si>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</si>
  <si>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</si>
  <si>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</si>
  <si>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</si>
  <si>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</si>
  <si>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</si>
  <si>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</si>
  <si>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</si>
  <si>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</si>
  <si>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</si>
  <si>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</si>
  <si>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</si>
  <si>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</si>
  <si>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</si>
  <si>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</si>
  <si>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</si>
  <si>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</si>
  <si>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</si>
  <si>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</si>
  <si>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</si>
  <si>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</si>
  <si>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</si>
  <si>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</si>
  <si>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</si>
  <si>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</si>
  <si>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</si>
  <si>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</si>
  <si>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</si>
  <si>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</si>
  <si>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</si>
  <si>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</si>
  <si>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</si>
  <si>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</si>
  <si>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</si>
  <si>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</si>
  <si>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</si>
  <si>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</si>
  <si>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</si>
  <si>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</si>
  <si>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</si>
  <si>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</si>
  <si>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</si>
  <si>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</si>
  <si>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</si>
  <si>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</si>
  <si>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</si>
  <si>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</si>
  <si>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</si>
  <si>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</si>
  <si>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</si>
  <si>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</si>
  <si>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</si>
  <si>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</si>
  <si>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</si>
  <si>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</si>
  <si>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</si>
  <si>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</si>
  <si>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</si>
  <si>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</si>
  <si>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</si>
  <si>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</si>
  <si>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</si>
  <si>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</si>
  <si>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</si>
  <si>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</si>
  <si>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</si>
  <si>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</si>
  <si>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</si>
  <si>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</si>
  <si>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</si>
  <si>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</si>
  <si>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</si>
  <si>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</si>
  <si>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</si>
  <si>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</si>
  <si>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</si>
  <si>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</si>
  <si>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</si>
  <si>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</si>
  <si>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</si>
  <si>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</si>
  <si>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</si>
  <si>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</si>
  <si>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</si>
  <si>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</si>
  <si>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</si>
  <si>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</si>
  <si>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</si>
  <si>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</si>
  <si>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</si>
  <si>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</si>
  <si>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</si>
  <si>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</si>
  <si>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</si>
  <si>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</si>
  <si>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</si>
  <si>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</si>
  <si>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</si>
  <si>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</si>
  <si>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</si>
  <si>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</si>
  <si>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</si>
  <si>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</si>
  <si>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</si>
  <si>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</si>
  <si>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</si>
  <si>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</si>
  <si>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</si>
  <si>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</si>
  <si>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</si>
  <si>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</si>
  <si>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</si>
  <si>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</si>
  <si>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</si>
  <si>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</si>
  <si>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</si>
  <si>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</si>
  <si>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</si>
  <si>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</si>
  <si>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</si>
  <si>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</si>
  <si>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</si>
  <si>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</si>
  <si>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</si>
  <si>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</si>
  <si>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</si>
  <si>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</si>
  <si>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</si>
  <si>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</si>
  <si>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</si>
  <si>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</si>
  <si>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</si>
  <si>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</si>
  <si>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</si>
  <si>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</si>
  <si>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</si>
  <si>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</si>
  <si>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</si>
  <si>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</si>
  <si>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</si>
  <si>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</si>
  <si>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</si>
  <si>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</si>
  <si>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</si>
  <si>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</si>
  <si>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</si>
  <si>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</si>
  <si>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</si>
  <si>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</si>
  <si>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</si>
  <si>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</si>
  <si>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</si>
  <si>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</si>
  <si>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</si>
  <si>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</si>
  <si>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</si>
  <si>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</si>
  <si>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</si>
  <si>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</si>
  <si>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</si>
  <si>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</si>
  <si>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</si>
  <si>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</si>
  <si>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</si>
  <si>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</si>
  <si>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</si>
  <si>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</si>
  <si>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</si>
  <si>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</si>
  <si>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</si>
  <si>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</si>
  <si>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</si>
  <si>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</si>
  <si>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</si>
  <si>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</si>
  <si>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</si>
  <si>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</si>
  <si>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</si>
  <si>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</si>
  <si>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</si>
  <si>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</si>
  <si>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</si>
  <si>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</si>
  <si>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</si>
  <si>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</si>
  <si>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</si>
  <si>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</si>
  <si>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</si>
  <si>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</si>
  <si>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</si>
  <si>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</si>
  <si>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</si>
  <si>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</si>
  <si>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</si>
  <si>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</si>
  <si>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</si>
  <si>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</si>
  <si>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</si>
  <si>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</si>
  <si>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</si>
  <si>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</si>
  <si>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</si>
  <si>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</si>
  <si>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</si>
  <si>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</si>
  <si>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</si>
  <si>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</si>
  <si>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</si>
  <si>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</si>
  <si>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</si>
  <si>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</si>
  <si>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</si>
  <si>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</si>
  <si>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</si>
  <si>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</si>
  <si>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</si>
  <si>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</si>
  <si>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</si>
  <si>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</si>
  <si>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</si>
  <si>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</si>
  <si>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</si>
  <si>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</si>
  <si>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</si>
  <si>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</si>
  <si>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</si>
  <si>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</si>
  <si>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</si>
  <si>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</si>
  <si>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</si>
  <si>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</si>
  <si>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</si>
  <si>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</si>
  <si>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</si>
  <si>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</si>
  <si>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</si>
  <si>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</si>
  <si>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</si>
  <si>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</si>
  <si>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</si>
  <si>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</si>
  <si>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</si>
  <si>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</si>
  <si>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</si>
  <si>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</si>
  <si>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</si>
  <si>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</si>
  <si>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</si>
  <si>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</si>
  <si>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</si>
  <si>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</si>
  <si>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</si>
  <si>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</si>
  <si>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</si>
  <si>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</si>
  <si>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</si>
  <si>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</si>
  <si>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</si>
  <si>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</si>
  <si>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</si>
  <si>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</si>
  <si>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</si>
  <si>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</si>
  <si>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</si>
  <si>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</si>
  <si>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</si>
  <si>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</si>
  <si>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</si>
  <si>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</si>
  <si>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</si>
  <si>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</si>
  <si>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</si>
  <si>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</si>
  <si>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</si>
  <si>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</si>
  <si>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</si>
  <si>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</si>
  <si>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</si>
  <si>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</si>
  <si>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</si>
  <si>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</si>
  <si>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</si>
  <si>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</si>
  <si>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</si>
  <si>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</si>
  <si>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</si>
  <si>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</si>
  <si>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</si>
  <si>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</si>
  <si>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</si>
  <si>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</si>
  <si>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</si>
  <si>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</si>
  <si>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</si>
  <si>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</si>
  <si>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</si>
  <si>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</si>
  <si>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</si>
  <si>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</si>
  <si>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</si>
  <si>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</si>
  <si>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</si>
  <si>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</si>
  <si>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</si>
  <si>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</si>
  <si>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</si>
  <si>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</si>
  <si>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</si>
  <si>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</si>
  <si>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</si>
  <si>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</si>
  <si>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</si>
  <si>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</si>
  <si>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</si>
  <si>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</si>
  <si>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</si>
  <si>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</si>
  <si>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</si>
  <si>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</si>
  <si>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</si>
  <si>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</si>
  <si>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</si>
  <si>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</si>
  <si>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</si>
  <si>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</si>
  <si>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</si>
  <si>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</si>
  <si>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</si>
  <si>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</si>
  <si>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</si>
  <si>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</si>
  <si>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</si>
  <si>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</si>
  <si>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</si>
  <si>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</si>
  <si>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</si>
  <si>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</si>
  <si>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</si>
  <si>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</si>
  <si>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</si>
  <si>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</si>
  <si>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</si>
  <si>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</si>
  <si>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</si>
  <si>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</si>
  <si>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</si>
  <si>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</si>
  <si>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</si>
  <si>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</si>
  <si>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</si>
  <si>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</si>
  <si>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</si>
  <si>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</si>
  <si>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</si>
  <si>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</si>
  <si>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</si>
  <si>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</si>
  <si>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</si>
  <si>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</si>
  <si>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</si>
  <si>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</si>
  <si>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</si>
  <si>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</si>
  <si>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</si>
  <si>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</si>
  <si>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</si>
  <si>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</si>
  <si>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</si>
  <si>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</si>
  <si>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</si>
  <si>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</si>
  <si>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</si>
  <si>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</si>
  <si>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</si>
  <si>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</si>
  <si>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</si>
  <si>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</si>
  <si>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</si>
  <si>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</si>
  <si>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</si>
  <si>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</si>
  <si>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</si>
  <si>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</si>
  <si>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</si>
  <si>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</si>
  <si>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</si>
  <si>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</si>
  <si>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</si>
  <si>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</si>
  <si>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</si>
  <si>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</si>
  <si>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</si>
  <si>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</si>
  <si>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</si>
  <si>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</si>
  <si>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</si>
  <si>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</si>
  <si>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</si>
  <si>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</si>
  <si>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</si>
  <si>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</si>
  <si>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</si>
  <si>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</si>
  <si>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</si>
  <si>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</si>
  <si>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</si>
  <si>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</si>
  <si>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</si>
  <si>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</si>
  <si>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</si>
  <si>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</si>
  <si>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</si>
  <si>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</si>
  <si>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</si>
  <si>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</si>
  <si>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</si>
  <si>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</si>
  <si>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</si>
  <si>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</si>
  <si>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</si>
  <si>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</si>
  <si>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</si>
  <si>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</si>
  <si>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</si>
  <si>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</si>
  <si>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</si>
  <si>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</si>
  <si>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</si>
  <si>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</si>
  <si>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</si>
  <si>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</si>
  <si>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</si>
  <si>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</si>
  <si>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</si>
  <si>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</si>
  <si>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</si>
  <si>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</si>
  <si>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</si>
  <si>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</si>
  <si>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</si>
  <si>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</si>
  <si>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</si>
  <si>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</si>
  <si>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</si>
  <si>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</si>
  <si>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</si>
  <si>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</si>
  <si>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</si>
  <si>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</si>
  <si>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</si>
  <si>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</si>
  <si>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</si>
  <si>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</si>
  <si>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</si>
  <si>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</si>
  <si>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</si>
  <si>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</si>
  <si>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</si>
  <si>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</si>
  <si>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</si>
  <si>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</si>
  <si>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</si>
  <si>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</si>
  <si>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</si>
  <si>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</si>
  <si>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</si>
  <si>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</si>
  <si>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</si>
  <si>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</si>
  <si>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</si>
  <si>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</si>
  <si>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</si>
  <si>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</si>
  <si>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</si>
  <si>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</si>
  <si>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</si>
  <si>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</si>
  <si>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</si>
  <si>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</si>
  <si>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</si>
  <si>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</si>
  <si>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</si>
  <si>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</si>
  <si>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</si>
  <si>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</si>
  <si>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</si>
  <si>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</si>
  <si>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</si>
  <si>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</si>
  <si>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</si>
  <si>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</si>
  <si>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</si>
  <si>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</si>
  <si>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</si>
  <si>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</si>
  <si>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</si>
  <si>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</si>
  <si>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</si>
  <si>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</si>
  <si>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</si>
  <si>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</si>
  <si>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</si>
  <si>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</si>
  <si>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</si>
  <si>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</si>
  <si>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</si>
  <si>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</si>
  <si>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</si>
  <si>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</si>
  <si>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</si>
  <si>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</si>
  <si>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</si>
  <si>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</si>
  <si>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</si>
  <si>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</si>
  <si>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</si>
  <si>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</si>
  <si>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</si>
  <si>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</si>
  <si>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</si>
  <si>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</si>
  <si>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</si>
  <si>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</si>
  <si>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</si>
  <si>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</si>
  <si>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</si>
  <si>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</si>
  <si>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</si>
  <si>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</si>
  <si>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</si>
  <si>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</si>
  <si>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</si>
  <si>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</si>
  <si>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</si>
  <si>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</si>
  <si>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</si>
  <si>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</si>
  <si>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</si>
  <si>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</si>
  <si>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</si>
  <si>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</si>
  <si>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</si>
  <si>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</si>
  <si>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</si>
  <si>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</si>
  <si>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</si>
  <si>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</si>
  <si>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</si>
  <si>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</si>
  <si>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</si>
  <si>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</si>
  <si>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</si>
  <si>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</si>
  <si>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</si>
  <si>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</si>
  <si>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</si>
  <si>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</si>
  <si>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</si>
  <si>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</si>
  <si>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</si>
  <si>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</si>
  <si>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</si>
  <si>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</si>
  <si>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</si>
  <si>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</si>
  <si>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</si>
  <si>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</si>
  <si>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</si>
  <si>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</si>
  <si>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</si>
  <si>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</si>
  <si>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</si>
  <si>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</si>
  <si>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</si>
  <si>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</si>
  <si>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</si>
  <si>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</si>
  <si>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</si>
  <si>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</si>
  <si>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</si>
  <si>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</si>
  <si>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</si>
  <si>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</si>
  <si>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</si>
  <si>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</si>
  <si>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</si>
  <si>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</si>
  <si>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</si>
  <si>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</si>
  <si>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</si>
  <si>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</si>
  <si>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</si>
  <si>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</si>
  <si>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</si>
  <si>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</si>
  <si>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</si>
  <si>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</si>
  <si>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</si>
  <si>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</si>
  <si>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</si>
  <si>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</si>
  <si>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</si>
  <si>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</si>
  <si>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</si>
  <si>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</si>
  <si>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</si>
  <si>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</si>
  <si>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</si>
  <si>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</si>
  <si>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</si>
  <si>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</si>
  <si>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</si>
  <si>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</si>
  <si>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</si>
  <si>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</si>
  <si>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</si>
  <si>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</si>
  <si>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</si>
  <si>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</si>
  <si>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</si>
  <si>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</si>
  <si>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</si>
  <si>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</si>
  <si>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</si>
  <si>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</si>
  <si>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</si>
  <si>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</si>
  <si>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</si>
  <si>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</si>
  <si>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</si>
  <si>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</si>
  <si>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</si>
  <si>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</si>
  <si>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</si>
  <si>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</si>
  <si>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</si>
  <si>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</si>
  <si>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</si>
  <si>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</si>
  <si>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</si>
  <si>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</si>
  <si>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</si>
  <si>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</si>
  <si>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</si>
  <si>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</si>
  <si>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</si>
  <si>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</si>
  <si>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</si>
  <si>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</si>
  <si>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</si>
  <si>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</si>
  <si>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</si>
  <si>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</si>
  <si>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</si>
  <si>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</si>
  <si>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</si>
  <si>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</si>
  <si>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</si>
  <si>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</si>
  <si>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</si>
  <si>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</si>
  <si>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</si>
  <si>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</si>
  <si>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</si>
  <si>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</si>
  <si>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</si>
  <si>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</si>
  <si>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</si>
  <si>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</si>
  <si>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</si>
  <si>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</si>
  <si>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</si>
  <si>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</si>
  <si>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</si>
  <si>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</si>
  <si>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</si>
  <si>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</si>
  <si>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</si>
  <si>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</si>
  <si>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</si>
  <si>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</si>
  <si>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</si>
  <si>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</si>
  <si>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</si>
  <si>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</si>
  <si>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</si>
  <si>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</si>
  <si>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</si>
  <si>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</si>
  <si>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</si>
  <si>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</si>
  <si>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</si>
  <si>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</si>
  <si>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</si>
  <si>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</si>
  <si>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</si>
  <si>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</si>
  <si>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</si>
  <si>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</si>
  <si>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</si>
  <si>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</si>
  <si>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</si>
  <si>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</si>
  <si>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</si>
  <si>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</si>
  <si>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</si>
  <si>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</si>
  <si>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</si>
  <si>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</si>
  <si>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</si>
  <si>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</si>
  <si>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</si>
  <si>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</si>
  <si>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</si>
  <si>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</si>
  <si>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</si>
  <si>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</si>
  <si>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</si>
  <si>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</si>
  <si>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</si>
  <si>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</si>
  <si>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</si>
  <si>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</si>
  <si>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</si>
  <si>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</si>
  <si>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</si>
  <si>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</si>
  <si>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</si>
  <si>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</si>
  <si>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</si>
  <si>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</si>
  <si>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</si>
  <si>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</si>
  <si>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</si>
  <si>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</si>
  <si>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</si>
  <si>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</si>
  <si>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</si>
  <si>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</si>
  <si>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</si>
  <si>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</si>
  <si>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</si>
  <si>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</si>
  <si>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</si>
  <si>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</si>
  <si>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</si>
  <si>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</si>
  <si>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</si>
  <si>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</si>
  <si>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</si>
  <si>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</si>
  <si>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</si>
  <si>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</si>
  <si>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</si>
  <si>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</si>
  <si>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</si>
  <si>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</si>
  <si>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</si>
  <si>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</si>
  <si>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</si>
  <si>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</si>
  <si>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</si>
  <si>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</si>
  <si>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</si>
  <si>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</si>
  <si>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</si>
  <si>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</si>
  <si>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</si>
  <si>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</si>
  <si>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</si>
  <si>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</si>
  <si>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</si>
  <si>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</si>
  <si>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</si>
  <si>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</si>
  <si>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</si>
  <si>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</si>
  <si>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</si>
  <si>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</si>
  <si>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</si>
  <si>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</si>
  <si>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</si>
  <si>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</si>
  <si>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</si>
  <si>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</si>
  <si>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</si>
  <si>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</si>
  <si>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</si>
  <si>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</si>
  <si>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</si>
  <si>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</si>
  <si>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</si>
  <si>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</si>
  <si>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</si>
  <si>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</si>
  <si>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</si>
  <si>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</si>
  <si>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</si>
  <si>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</si>
  <si>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</si>
  <si>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</si>
  <si>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</si>
  <si>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</si>
  <si>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</si>
  <si>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</si>
  <si>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</si>
  <si>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</si>
  <si>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</si>
  <si>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</si>
  <si>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</si>
  <si>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</si>
  <si>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</si>
  <si>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</si>
  <si>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</si>
  <si>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</si>
  <si>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</si>
  <si>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</si>
  <si>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</si>
  <si>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</si>
  <si>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</si>
  <si>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</si>
  <si>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</si>
  <si>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</si>
  <si>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</si>
  <si>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</si>
  <si>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</si>
  <si>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</si>
  <si>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</si>
  <si>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</si>
  <si>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</si>
  <si>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</si>
  <si>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</si>
  <si>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</si>
  <si>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</si>
  <si>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</si>
  <si>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</si>
  <si>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</si>
  <si>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</si>
  <si>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</si>
  <si>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</si>
  <si>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</si>
  <si>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</si>
  <si>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</si>
  <si>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</si>
  <si>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</si>
  <si>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</si>
  <si>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</si>
  <si>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</si>
  <si>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</si>
  <si>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</si>
  <si>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</si>
  <si>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</si>
  <si>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</si>
  <si>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</si>
  <si>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</si>
  <si>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</si>
  <si>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</si>
  <si>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</si>
  <si>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</si>
  <si>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</si>
  <si>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</si>
  <si>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</si>
  <si>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</si>
  <si>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</si>
  <si>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</si>
  <si>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</si>
  <si>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</si>
  <si>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</si>
  <si>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</si>
  <si>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</si>
  <si>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</si>
  <si>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</si>
  <si>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</si>
  <si>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</si>
  <si>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</si>
  <si>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</si>
  <si>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</si>
  <si>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</si>
  <si>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</si>
  <si>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</si>
  <si>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</si>
  <si>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</si>
  <si>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</si>
  <si>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</si>
  <si>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</si>
  <si>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</si>
  <si>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</si>
  <si>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</si>
  <si>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</si>
  <si>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</si>
  <si>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</si>
  <si>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</si>
  <si>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</si>
  <si>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</si>
  <si>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</si>
  <si>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</si>
  <si>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</si>
  <si>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</si>
  <si>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</si>
  <si>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</si>
  <si>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</si>
  <si>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</si>
  <si>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</si>
  <si>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</si>
  <si>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</si>
  <si>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</si>
  <si>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</si>
  <si>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</si>
  <si>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</si>
  <si>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</si>
  <si>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</si>
  <si>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</si>
  <si>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</si>
  <si>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</si>
  <si>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</si>
  <si>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</si>
  <si>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</si>
  <si>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</si>
  <si>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</si>
  <si>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</si>
  <si>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</si>
  <si>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</si>
  <si>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</si>
  <si>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</si>
  <si>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</si>
  <si>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</si>
  <si>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</si>
  <si>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</si>
  <si>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</si>
  <si>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</si>
  <si>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</si>
  <si>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</si>
  <si>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</si>
  <si>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</si>
  <si>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</si>
  <si>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</si>
  <si>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</si>
  <si>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</si>
  <si>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</si>
  <si>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</si>
  <si>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</si>
  <si>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</si>
  <si>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</si>
  <si>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</si>
  <si>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</si>
  <si>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</si>
  <si>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</si>
  <si>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</si>
  <si>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</si>
  <si>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</si>
  <si>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</si>
  <si>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</si>
  <si>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</si>
  <si>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</si>
  <si>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</si>
  <si>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</si>
  <si>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</si>
  <si>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</si>
  <si>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</si>
  <si>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</si>
  <si>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</si>
  <si>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</si>
  <si>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</si>
  <si>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</si>
  <si>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</si>
  <si>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</si>
  <si>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</si>
  <si>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</si>
  <si>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</si>
  <si>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</si>
  <si>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</si>
  <si>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</si>
  <si>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</si>
  <si>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</si>
  <si>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</si>
  <si>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</si>
  <si>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</si>
  <si>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</si>
  <si>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</si>
  <si>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</si>
  <si>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</si>
  <si>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</si>
  <si>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</si>
  <si>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</si>
  <si>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</si>
  <si>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</si>
  <si>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</si>
  <si>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</si>
  <si>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</si>
  <si>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</si>
  <si>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</si>
  <si>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</si>
  <si>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</si>
  <si>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</si>
  <si>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</si>
  <si>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</si>
  <si>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</si>
  <si>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</si>
  <si>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</si>
  <si>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</si>
  <si>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</si>
  <si>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</si>
  <si>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</si>
  <si>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</si>
  <si>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</si>
  <si>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</si>
  <si>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</si>
  <si>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</si>
  <si>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</si>
  <si>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</si>
  <si>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</si>
  <si>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</si>
  <si>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</si>
  <si>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</si>
  <si>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</si>
  <si>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</si>
  <si>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</si>
  <si>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</si>
  <si>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</si>
  <si>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</si>
  <si>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</si>
  <si>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</si>
  <si>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</si>
  <si>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</si>
  <si>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</si>
  <si>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</si>
  <si>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</si>
  <si>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</si>
  <si>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</si>
  <si>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</si>
  <si>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</si>
  <si>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</si>
  <si>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</si>
  <si>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</si>
  <si>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</si>
  <si>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</si>
  <si>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</si>
  <si>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</si>
  <si>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</si>
  <si>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</si>
  <si>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</si>
  <si>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</si>
  <si>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</si>
  <si>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</si>
  <si>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</si>
  <si>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</si>
  <si>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</si>
  <si>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</si>
  <si>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</si>
  <si>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</si>
  <si>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</si>
  <si>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</si>
  <si>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</si>
  <si>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</si>
  <si>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</si>
  <si>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</si>
  <si>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</si>
  <si>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</si>
  <si>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</si>
  <si>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</si>
  <si>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</si>
  <si>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</si>
  <si>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</si>
  <si>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</si>
  <si>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</si>
  <si>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</si>
  <si>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</si>
  <si>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</si>
  <si>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</si>
  <si>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</si>
  <si>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</si>
  <si>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</si>
  <si>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</si>
  <si>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</si>
  <si>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</si>
  <si>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</si>
  <si>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</si>
  <si>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</si>
  <si>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</si>
  <si>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</si>
  <si>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</si>
  <si>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</si>
  <si>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</si>
  <si>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</si>
  <si>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</si>
  <si>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</si>
  <si>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</si>
  <si>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</si>
  <si>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</si>
  <si>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</si>
  <si>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</si>
  <si>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</si>
  <si>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</si>
  <si>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</si>
  <si>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</si>
  <si>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</si>
  <si>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</si>
  <si>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</si>
  <si>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</si>
  <si>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</si>
  <si>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</si>
  <si>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</si>
  <si>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</si>
  <si>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</si>
  <si>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</si>
  <si>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</si>
  <si>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</si>
  <si>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</si>
  <si>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</si>
  <si>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</si>
  <si>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</si>
  <si>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</si>
  <si>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</si>
  <si>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</si>
  <si>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</si>
  <si>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</si>
  <si>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</si>
  <si>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</si>
  <si>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</si>
  <si>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</si>
  <si>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</si>
  <si>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</si>
  <si>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</si>
  <si>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</si>
  <si>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</si>
  <si>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</si>
  <si>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</si>
  <si>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</si>
  <si>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</si>
  <si>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</si>
  <si>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</si>
  <si>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</si>
  <si>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</si>
  <si>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</si>
  <si>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</si>
  <si>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</si>
  <si>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</si>
  <si>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</si>
  <si>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</si>
  <si>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</si>
  <si>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</si>
  <si>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</si>
  <si>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</si>
  <si>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</si>
  <si>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</si>
  <si>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</si>
  <si>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</si>
  <si>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</si>
  <si>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</si>
  <si>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</si>
  <si>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</si>
  <si>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</si>
  <si>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</si>
  <si>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</si>
  <si>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</si>
  <si>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</si>
  <si>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</si>
  <si>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</si>
  <si>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</si>
  <si>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</si>
  <si>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</si>
  <si>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</si>
  <si>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</si>
  <si>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</si>
  <si>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</si>
  <si>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</si>
  <si>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</si>
  <si>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</si>
  <si>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</si>
  <si>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</si>
  <si>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</si>
  <si>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</si>
  <si>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</si>
  <si>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</si>
  <si>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</si>
  <si>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</si>
  <si>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</si>
  <si>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</si>
  <si>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</si>
  <si>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</si>
  <si>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</si>
  <si>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</si>
  <si>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</si>
  <si>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</si>
  <si>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</si>
  <si>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</si>
  <si>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</si>
  <si>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</si>
  <si>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</si>
  <si>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</si>
  <si>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</si>
  <si>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</si>
  <si>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</si>
  <si>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</si>
  <si>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</si>
  <si>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</si>
  <si>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</si>
  <si>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</si>
  <si>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</si>
  <si>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</si>
  <si>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</si>
  <si>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</si>
  <si>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</si>
  <si>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</si>
  <si>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</si>
  <si>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</si>
  <si>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</si>
  <si>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</si>
  <si>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</si>
  <si>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</si>
  <si>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</si>
  <si>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</si>
  <si>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</si>
  <si>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</si>
  <si>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</si>
  <si>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</si>
  <si>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</si>
  <si>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</si>
  <si>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</si>
  <si>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</si>
  <si>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</si>
  <si>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</si>
  <si>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</si>
  <si>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</si>
  <si>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</si>
  <si>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</si>
  <si>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</si>
  <si>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</si>
  <si>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</si>
  <si>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</si>
  <si>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</si>
  <si>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</si>
  <si>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</si>
  <si>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</si>
  <si>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</si>
  <si>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</si>
  <si>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</si>
  <si>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</si>
  <si>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</si>
  <si>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</si>
  <si>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</si>
  <si>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</si>
  <si>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</si>
  <si>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</si>
  <si>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</si>
  <si>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</si>
  <si>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</si>
  <si>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</si>
  <si>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</si>
  <si>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</si>
  <si>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</si>
  <si>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</si>
  <si>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</si>
  <si>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</si>
  <si>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</si>
  <si>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</si>
  <si>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</si>
  <si>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</si>
  <si>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</si>
  <si>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</si>
  <si>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</si>
  <si>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</si>
  <si>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</si>
  <si>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</si>
  <si>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</si>
  <si>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</si>
  <si>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</si>
  <si>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</si>
  <si>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</si>
  <si>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</si>
  <si>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</si>
  <si>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</si>
  <si>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</si>
  <si>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</si>
  <si>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</si>
  <si>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</si>
  <si>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</si>
  <si>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</si>
  <si>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</si>
  <si>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</si>
  <si>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</si>
  <si>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</si>
  <si>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</si>
  <si>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</si>
  <si>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</si>
  <si>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</si>
  <si>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</si>
  <si>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</si>
  <si>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</si>
  <si>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</si>
  <si>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</si>
  <si>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</si>
  <si>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</si>
  <si>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</si>
  <si>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</si>
  <si>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</si>
  <si>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</si>
  <si>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</si>
  <si>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</si>
  <si>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</si>
  <si>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</si>
  <si>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</si>
  <si>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</si>
  <si>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</si>
  <si>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</si>
  <si>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</si>
  <si>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</si>
  <si>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</si>
  <si>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</si>
  <si>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</si>
  <si>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</si>
  <si>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</si>
  <si>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</si>
  <si>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</si>
  <si>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</si>
  <si>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</si>
  <si>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</si>
  <si>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</si>
  <si>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</si>
  <si>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</si>
  <si>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</si>
  <si>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</si>
  <si>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</si>
  <si>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</si>
  <si>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</si>
  <si>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</si>
  <si>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</si>
  <si>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</si>
  <si>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</si>
  <si>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</si>
  <si>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</si>
  <si>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</si>
  <si>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</si>
  <si>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</si>
  <si>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</si>
  <si>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</si>
  <si>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</si>
  <si>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</si>
  <si>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</si>
  <si>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</si>
  <si>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</si>
  <si>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</si>
  <si>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</si>
  <si>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</si>
  <si>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</si>
  <si>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</si>
  <si>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</si>
  <si>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</si>
  <si>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</si>
  <si>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</si>
  <si>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</si>
  <si>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</si>
  <si>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</si>
  <si>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</si>
  <si>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</si>
  <si>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</si>
  <si>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</si>
  <si>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</si>
  <si>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</si>
  <si>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</si>
  <si>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</si>
  <si>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</si>
  <si>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</si>
  <si>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</si>
  <si>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</si>
  <si>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</si>
  <si>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</si>
  <si>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</si>
  <si>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</si>
  <si>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</si>
  <si>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</si>
  <si>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</si>
  <si>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</si>
  <si>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</si>
  <si>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</si>
  <si>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</si>
  <si>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</si>
  <si>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</si>
  <si>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</si>
  <si>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</si>
  <si>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</si>
  <si>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</si>
  <si>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</si>
  <si>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</si>
  <si>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</si>
  <si>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</si>
  <si>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</si>
  <si>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</si>
  <si>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</si>
  <si>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</si>
  <si>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</si>
  <si>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</si>
  <si>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</si>
  <si>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</si>
  <si>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</si>
  <si>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</si>
  <si>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</si>
  <si>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</si>
  <si>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</si>
  <si>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</si>
  <si>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</si>
  <si>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</si>
  <si>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</si>
  <si>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</si>
  <si>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</si>
  <si>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</si>
  <si>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</si>
  <si>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</si>
  <si>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</si>
  <si>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</si>
  <si>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</si>
  <si>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</si>
  <si>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</si>
  <si>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</si>
  <si>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</si>
  <si>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</si>
  <si>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</si>
  <si>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</si>
  <si>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</si>
  <si>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</si>
  <si>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</si>
  <si>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</si>
  <si>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</si>
  <si>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</si>
  <si>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</si>
  <si>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</si>
  <si>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</si>
  <si>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</si>
  <si>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</si>
  <si>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</si>
  <si>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</si>
  <si>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</si>
  <si>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</si>
  <si>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</si>
  <si>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</si>
  <si>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</si>
  <si>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</si>
  <si>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</si>
  <si>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</si>
  <si>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</si>
  <si>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</si>
  <si>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</si>
  <si>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</si>
  <si>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</si>
  <si>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</si>
  <si>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</si>
  <si>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</si>
  <si>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</si>
  <si>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</si>
  <si>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</si>
  <si>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</si>
  <si>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</si>
  <si>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</si>
  <si>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</si>
  <si>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</si>
  <si>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</si>
  <si>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</si>
  <si>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</si>
  <si>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</si>
  <si>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</si>
  <si>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</si>
  <si>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</si>
  <si>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</si>
  <si>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</si>
  <si>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</si>
  <si>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</si>
  <si>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</si>
  <si>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</si>
  <si>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</si>
  <si>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</si>
  <si>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</si>
  <si>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</si>
  <si>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</si>
  <si>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</si>
  <si>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</si>
  <si>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</si>
  <si>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</si>
  <si>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</si>
  <si>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</si>
  <si>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</si>
  <si>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</si>
  <si>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</si>
  <si>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</si>
  <si>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</si>
  <si>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</si>
  <si>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</si>
  <si>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</si>
  <si>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</si>
  <si>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</si>
  <si>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</si>
  <si>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</si>
  <si>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</si>
  <si>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</si>
  <si>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</si>
  <si>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</si>
  <si>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</si>
  <si>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</si>
  <si>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</si>
  <si>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</si>
  <si>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</si>
  <si>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</si>
  <si>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</si>
  <si>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</si>
  <si>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</si>
  <si>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</si>
  <si>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</si>
  <si>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</si>
  <si>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</si>
  <si>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</si>
  <si>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</si>
  <si>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</si>
  <si>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</si>
  <si>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</si>
  <si>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</si>
  <si>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</si>
  <si>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</si>
  <si>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</si>
  <si>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</si>
  <si>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</si>
  <si>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</si>
  <si>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</si>
  <si>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</si>
  <si>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</si>
  <si>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</si>
  <si>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</si>
  <si>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</si>
  <si>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</si>
  <si>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</si>
  <si>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</si>
  <si>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</si>
  <si>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</si>
  <si>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</si>
  <si>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</si>
  <si>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</si>
  <si>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</si>
  <si>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</si>
  <si>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</si>
  <si>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</si>
  <si>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</si>
  <si>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</si>
  <si>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</si>
  <si>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</si>
  <si>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</si>
  <si>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</si>
  <si>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</si>
  <si>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</si>
  <si>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</si>
  <si>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</si>
  <si>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</si>
  <si>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</si>
  <si>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</si>
  <si>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</si>
  <si>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</si>
  <si>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</si>
  <si>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</si>
  <si>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</si>
  <si>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</si>
  <si>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</si>
  <si>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</si>
  <si>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</si>
  <si>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</si>
  <si>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</si>
  <si>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</si>
  <si>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</si>
  <si>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</si>
  <si>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</si>
  <si>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</si>
  <si>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</si>
  <si>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</si>
  <si>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</si>
  <si>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</si>
  <si>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</si>
  <si>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</si>
  <si>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</si>
  <si>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</si>
  <si>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</si>
  <si>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</si>
  <si>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</si>
  <si>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</si>
  <si>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</si>
  <si>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</si>
  <si>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</si>
  <si>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</si>
  <si>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</si>
  <si>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</si>
  <si>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</si>
  <si>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</si>
  <si>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</si>
  <si>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</si>
  <si>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</si>
  <si>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</si>
  <si>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</si>
  <si>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</si>
  <si>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</si>
  <si>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</si>
  <si>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</si>
  <si>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</si>
  <si>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</si>
  <si>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</si>
  <si>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</si>
  <si>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</si>
  <si>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</si>
  <si>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</si>
  <si>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</si>
  <si>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</si>
  <si>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</si>
  <si>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</si>
  <si>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</si>
  <si>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</si>
  <si>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</si>
  <si>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</si>
  <si>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</si>
  <si>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</si>
  <si>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</si>
  <si>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</si>
  <si>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</si>
  <si>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</si>
  <si>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</si>
  <si>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</si>
  <si>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</si>
  <si>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</si>
  <si>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</si>
  <si>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</si>
  <si>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</si>
  <si>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</si>
  <si>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</si>
  <si>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</si>
  <si>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</si>
  <si>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</si>
  <si>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</si>
  <si>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</si>
  <si>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</si>
  <si>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</si>
  <si>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</si>
  <si>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</si>
  <si>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</si>
  <si>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</si>
  <si>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</si>
  <si>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</si>
  <si>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</si>
  <si>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</si>
  <si>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</si>
  <si>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</si>
  <si>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</si>
  <si>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</si>
  <si>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</si>
  <si>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</si>
  <si>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</si>
  <si>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</si>
  <si>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</si>
  <si>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</si>
  <si>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</si>
  <si>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</si>
  <si>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</si>
  <si>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</si>
  <si>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</si>
  <si>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</si>
  <si>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</si>
  <si>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</si>
  <si>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</si>
  <si>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</si>
  <si>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</si>
  <si>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</si>
  <si>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</si>
  <si>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</si>
  <si>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</si>
  <si>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</si>
  <si>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</si>
  <si>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</si>
  <si>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</si>
  <si>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</si>
  <si>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</si>
  <si>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</si>
  <si>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</si>
  <si>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</si>
  <si>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</si>
  <si>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</si>
  <si>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</si>
  <si>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</si>
  <si>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</si>
  <si>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</si>
  <si>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</si>
  <si>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</si>
  <si>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</si>
  <si>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</si>
  <si>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</si>
  <si>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</si>
  <si>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</si>
  <si>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</si>
  <si>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</si>
  <si>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</si>
  <si>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</si>
  <si>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</si>
  <si>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</si>
  <si>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</si>
  <si>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</si>
  <si>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</si>
  <si>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</si>
  <si>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</si>
  <si>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</si>
  <si>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</si>
  <si>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</si>
  <si>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</si>
  <si>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</si>
  <si>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</si>
  <si>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</si>
  <si>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</si>
  <si>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</si>
  <si>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</si>
  <si>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</si>
  <si>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</si>
  <si>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</si>
  <si>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</si>
  <si>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</si>
  <si>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</si>
  <si>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</si>
  <si>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</si>
  <si>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</si>
  <si>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</si>
  <si>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</si>
  <si>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</si>
  <si>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</si>
  <si>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</si>
  <si>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</si>
  <si>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</si>
  <si>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</si>
  <si>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</si>
  <si>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</si>
  <si>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</si>
  <si>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</si>
  <si>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</si>
  <si>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</si>
  <si>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</si>
  <si>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</si>
  <si>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</si>
  <si>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</si>
  <si>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</si>
  <si>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</si>
  <si>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</si>
  <si>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</si>
  <si>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</si>
  <si>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</si>
  <si>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</si>
  <si>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</si>
  <si>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</si>
  <si>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</si>
  <si>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</si>
  <si>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</si>
  <si>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</si>
  <si>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</si>
  <si>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</si>
  <si>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</si>
  <si>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</si>
  <si>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</si>
  <si>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</si>
  <si>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</si>
  <si>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</si>
  <si>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</si>
  <si>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</si>
  <si>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</si>
  <si>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</si>
  <si>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</si>
  <si>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</si>
  <si>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</si>
  <si>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</si>
  <si>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</si>
  <si>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</si>
  <si>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</si>
  <si>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</si>
  <si>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</si>
  <si>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</si>
  <si>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</si>
  <si>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</si>
  <si>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</si>
  <si>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</si>
  <si>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</si>
  <si>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</si>
  <si>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</si>
  <si>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</si>
  <si>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</si>
  <si>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</si>
  <si>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</si>
  <si>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</si>
  <si>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</si>
  <si>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</si>
  <si>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</si>
  <si>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</si>
  <si>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</si>
  <si>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</si>
  <si>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</si>
  <si>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</si>
  <si>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</si>
  <si>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</si>
  <si>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</si>
  <si>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</si>
  <si>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</si>
  <si>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</si>
  <si>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</si>
  <si>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</si>
  <si>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</si>
  <si>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</si>
  <si>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</si>
  <si>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</si>
  <si>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</si>
  <si>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</si>
  <si>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</si>
  <si>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</si>
  <si>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</si>
  <si>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</si>
  <si>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</si>
  <si>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</si>
  <si>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</si>
  <si>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</si>
  <si>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</si>
  <si>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</si>
  <si>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</si>
  <si>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</si>
  <si>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</si>
  <si>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</si>
  <si>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</si>
  <si>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</si>
  <si>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</si>
  <si>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</si>
  <si>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</si>
  <si>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</si>
  <si>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</si>
  <si>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</si>
  <si>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</si>
  <si>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</si>
  <si>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</si>
  <si>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</si>
  <si>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</si>
  <si>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</si>
  <si>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</si>
  <si>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</si>
  <si>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</si>
  <si>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</si>
  <si>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</si>
  <si>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</si>
  <si>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</si>
  <si>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</si>
  <si>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</si>
  <si>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</si>
  <si>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</si>
  <si>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</si>
  <si>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</si>
  <si>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</si>
  <si>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</si>
  <si>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</si>
  <si>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</si>
  <si>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</si>
  <si>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</si>
  <si>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</si>
  <si>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</si>
  <si>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</si>
  <si>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</si>
  <si>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</si>
  <si>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</si>
  <si>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</si>
  <si>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</si>
  <si>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</si>
  <si>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</si>
  <si>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</si>
  <si>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</si>
  <si>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</si>
  <si>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</si>
  <si>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</si>
  <si>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</si>
  <si>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</si>
  <si>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</si>
  <si>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</si>
  <si>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</si>
  <si>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</si>
  <si>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</si>
  <si>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</si>
  <si>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</si>
  <si>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</si>
  <si>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</si>
  <si>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</si>
  <si>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</si>
  <si>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</si>
  <si>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</si>
  <si>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</si>
  <si>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</si>
  <si>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</si>
  <si>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</si>
  <si>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</si>
  <si>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</si>
  <si>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</si>
  <si>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</si>
  <si>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</si>
  <si>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</si>
  <si>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</si>
  <si>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</si>
  <si>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</si>
  <si>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</si>
  <si>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</si>
  <si>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</si>
  <si>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</si>
  <si>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</si>
  <si>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</si>
  <si>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</si>
  <si>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</si>
  <si>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</si>
  <si>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</si>
  <si>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</si>
  <si>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</si>
  <si>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</si>
  <si>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</si>
  <si>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</si>
  <si>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</si>
  <si>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</si>
  <si>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</si>
  <si>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</si>
  <si>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</si>
  <si>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</si>
  <si>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</si>
  <si>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</si>
  <si>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</si>
  <si>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</si>
  <si>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</si>
  <si>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</si>
  <si>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</si>
  <si>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</si>
  <si>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</si>
  <si>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</si>
  <si>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</si>
  <si>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</si>
  <si>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</si>
  <si>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</si>
  <si>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</si>
  <si>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</si>
  <si>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</si>
  <si>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</si>
  <si>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</si>
  <si>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</si>
  <si>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</si>
  <si>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</si>
  <si>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</si>
  <si>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</si>
  <si>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</si>
  <si>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</si>
  <si>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</si>
  <si>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</si>
  <si>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</si>
  <si>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</si>
  <si>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</si>
  <si>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</si>
  <si>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</si>
  <si>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</si>
  <si>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</si>
  <si>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</si>
  <si>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</si>
  <si>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</si>
  <si>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</si>
  <si>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</si>
  <si>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</si>
  <si>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</si>
  <si>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</si>
  <si>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</si>
  <si>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</si>
  <si>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</si>
  <si>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</si>
  <si>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</si>
  <si>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</si>
  <si>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</si>
  <si>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</si>
  <si>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</si>
  <si>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</si>
  <si>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</si>
  <si>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</si>
  <si>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</si>
  <si>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</si>
  <si>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</si>
  <si>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</si>
  <si>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</si>
  <si>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</si>
  <si>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</si>
  <si>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</si>
  <si>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</si>
  <si>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</si>
  <si>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</si>
  <si>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</si>
  <si>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</si>
  <si>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</si>
  <si>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</si>
  <si>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</si>
  <si>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</si>
  <si>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</si>
  <si>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</si>
  <si>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</si>
  <si>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</si>
  <si>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</si>
  <si>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</si>
  <si>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</si>
  <si>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</si>
  <si>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</si>
  <si>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</si>
  <si>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</si>
  <si>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</si>
  <si>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</si>
  <si>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</si>
  <si>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</si>
  <si>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</si>
  <si>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</si>
  <si>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</si>
  <si>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</si>
  <si>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</si>
  <si>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</si>
  <si>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</si>
  <si>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</si>
  <si>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</si>
  <si>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</si>
  <si>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</si>
  <si>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</si>
  <si>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</si>
  <si>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</si>
  <si>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</si>
  <si>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</si>
  <si>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</si>
  <si>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</si>
  <si>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</si>
  <si>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</si>
  <si>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</si>
  <si>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</si>
  <si>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</si>
  <si>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</si>
  <si>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</si>
  <si>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</si>
  <si>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</si>
  <si>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</si>
  <si>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</si>
  <si>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</si>
  <si>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</si>
  <si>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</si>
  <si>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</si>
  <si>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</si>
  <si>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</si>
  <si>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</si>
  <si>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</si>
  <si>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</si>
  <si>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</si>
  <si>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</si>
  <si>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</si>
  <si>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</si>
  <si>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</si>
  <si>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</si>
  <si>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</si>
  <si>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</si>
  <si>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</si>
  <si>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</si>
  <si>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</si>
  <si>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</si>
  <si>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</si>
  <si>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</si>
  <si>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</si>
  <si>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</si>
  <si>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</si>
  <si>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</si>
  <si>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</si>
  <si>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</si>
  <si>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</si>
  <si>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</si>
  <si>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</si>
  <si>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</si>
  <si>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</si>
  <si>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</si>
  <si>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</si>
  <si>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</si>
  <si>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</si>
  <si>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</si>
  <si>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</si>
  <si>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</si>
  <si>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</si>
  <si>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</si>
  <si>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</si>
  <si>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</si>
  <si>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</si>
  <si>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</si>
  <si>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</si>
  <si>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</si>
  <si>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</si>
  <si>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</si>
  <si>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</si>
  <si>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</si>
  <si>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</si>
  <si>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</si>
  <si>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</si>
  <si>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</si>
  <si>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</si>
  <si>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</si>
  <si>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</si>
  <si>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</si>
  <si>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</si>
  <si>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</si>
  <si>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</si>
  <si>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</si>
  <si>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</si>
  <si>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</si>
  <si>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</si>
  <si>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</si>
  <si>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</si>
  <si>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</si>
  <si>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</si>
  <si>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</si>
  <si>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</si>
  <si>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</si>
  <si>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</si>
  <si>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</si>
  <si>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</si>
  <si>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</si>
  <si>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</si>
  <si>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</si>
  <si>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</si>
  <si>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</si>
  <si>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</si>
  <si>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</si>
  <si>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</si>
  <si>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</si>
  <si>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</si>
  <si>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</si>
  <si>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</si>
  <si>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</si>
  <si>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</si>
  <si>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</si>
  <si>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</si>
  <si>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</si>
  <si>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</si>
  <si>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</si>
  <si>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</si>
  <si>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</si>
  <si>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</si>
  <si>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</si>
  <si>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</si>
  <si>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</si>
  <si>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</si>
  <si>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</si>
  <si>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</si>
  <si>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</si>
  <si>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</si>
  <si>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</si>
  <si>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</si>
  <si>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</si>
  <si>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</si>
  <si>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</si>
  <si>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</si>
  <si>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</si>
  <si>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</si>
  <si>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</si>
  <si>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</si>
  <si>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</si>
  <si>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</si>
  <si>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</si>
  <si>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</si>
  <si>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</si>
  <si>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</si>
  <si>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</si>
  <si>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</si>
  <si>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</si>
  <si>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</si>
  <si>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</si>
  <si>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</si>
  <si>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</si>
  <si>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</si>
  <si>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</si>
  <si>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</si>
  <si>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</si>
  <si>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</si>
  <si>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</si>
  <si>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</si>
  <si>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</si>
  <si>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</si>
  <si>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</si>
  <si>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</si>
  <si>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</si>
  <si>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</si>
  <si>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</si>
  <si>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</si>
  <si>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</si>
  <si>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</si>
  <si>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</si>
  <si>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</si>
  <si>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</si>
  <si>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</si>
  <si>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</si>
  <si>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</si>
  <si>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</si>
  <si>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</si>
  <si>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</si>
  <si>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</si>
  <si>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</si>
  <si>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</si>
  <si>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</si>
  <si>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</si>
  <si>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</si>
  <si>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</si>
  <si>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</si>
  <si>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</si>
  <si>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</si>
  <si>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</si>
  <si>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</si>
  <si>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</si>
  <si>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</si>
  <si>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</si>
  <si>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</si>
  <si>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</si>
  <si>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</si>
  <si>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</si>
  <si>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</si>
  <si>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</si>
  <si>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</si>
  <si>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</si>
  <si>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</si>
  <si>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</si>
  <si>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</si>
  <si>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</si>
  <si>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</si>
  <si>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</si>
  <si>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</si>
  <si>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</si>
  <si>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</si>
  <si>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</si>
  <si>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</si>
  <si>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</si>
  <si>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</si>
  <si>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</si>
  <si>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</si>
  <si>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</si>
  <si>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</si>
  <si>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</si>
  <si>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</si>
  <si>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</si>
  <si>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</si>
  <si>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</si>
  <si>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</si>
  <si>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</si>
  <si>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</si>
  <si>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</si>
  <si>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</si>
  <si>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</si>
  <si>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</si>
  <si>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</si>
  <si>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</si>
  <si>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</si>
  <si>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</si>
  <si>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</si>
  <si>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</si>
  <si>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</si>
  <si>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</si>
  <si>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</si>
  <si>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</si>
  <si>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</si>
  <si>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</si>
  <si>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</si>
  <si>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</si>
  <si>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</si>
  <si>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</si>
  <si>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</si>
  <si>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</si>
  <si>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</si>
  <si>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</si>
  <si>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</si>
  <si>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</si>
  <si>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</si>
  <si>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</si>
  <si>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</si>
  <si>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</si>
  <si>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</si>
  <si>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</si>
  <si>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</si>
  <si>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</si>
  <si>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</si>
  <si>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</si>
  <si>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</si>
  <si>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</si>
  <si>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</si>
  <si>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</si>
  <si>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</si>
  <si>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</si>
  <si>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</si>
  <si>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</si>
  <si>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</si>
  <si>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</si>
  <si>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</si>
  <si>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</si>
  <si>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</si>
  <si>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</si>
  <si>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</si>
  <si>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</si>
  <si>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</si>
  <si>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</si>
  <si>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</si>
  <si>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</si>
  <si>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</si>
  <si>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</si>
  <si>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</si>
  <si>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</si>
  <si>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</si>
  <si>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</si>
  <si>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</si>
  <si>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</si>
  <si>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</si>
  <si>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</si>
  <si>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</si>
  <si>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</si>
  <si>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</si>
  <si>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</si>
  <si>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</si>
  <si>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</si>
  <si>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</si>
  <si>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</si>
  <si>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</si>
  <si>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</si>
  <si>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</si>
  <si>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</si>
  <si>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</si>
  <si>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</si>
  <si>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</si>
  <si>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</si>
  <si>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</si>
  <si>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</si>
  <si>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</si>
  <si>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</si>
  <si>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</si>
  <si>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</si>
  <si>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</si>
  <si>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</si>
  <si>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</si>
  <si>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</si>
  <si>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</si>
  <si>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</si>
  <si>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</si>
  <si>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</si>
  <si>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</si>
  <si>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</si>
  <si>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</si>
  <si>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</si>
  <si>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</si>
  <si>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</si>
  <si>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</si>
  <si>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</si>
  <si>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</si>
  <si>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</si>
  <si>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</si>
  <si>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</si>
  <si>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</si>
  <si>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</si>
  <si>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</si>
  <si>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</si>
  <si>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</si>
  <si>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</si>
  <si>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</si>
  <si>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</si>
  <si>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</si>
  <si>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</si>
  <si>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</si>
  <si>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</si>
  <si>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</si>
  <si>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</si>
  <si>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</si>
  <si>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</si>
  <si>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</si>
  <si>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</si>
  <si>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</si>
  <si>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</si>
  <si>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</si>
  <si>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</si>
  <si>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</si>
  <si>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</si>
  <si>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</si>
  <si>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</si>
  <si>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</si>
  <si>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</si>
  <si>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</si>
  <si>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</si>
  <si>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</si>
  <si>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</si>
  <si>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</si>
  <si>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</si>
  <si>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</si>
  <si>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</si>
  <si>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</si>
  <si>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</si>
  <si>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</si>
  <si>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</si>
  <si>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</si>
  <si>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</si>
  <si>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</si>
  <si>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</si>
  <si>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</si>
  <si>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</si>
  <si>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</si>
  <si>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</si>
  <si>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</si>
  <si>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</si>
  <si>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</si>
  <si>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</si>
  <si>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</si>
  <si>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</si>
  <si>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</si>
  <si>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</si>
  <si>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</si>
  <si>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</si>
  <si>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</si>
  <si>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</si>
  <si>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</si>
  <si>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</si>
  <si>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</si>
  <si>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</si>
  <si>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</si>
  <si>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</si>
  <si>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</si>
  <si>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</si>
  <si>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</si>
  <si>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</si>
  <si>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</si>
  <si>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</si>
  <si>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</si>
  <si>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</si>
  <si>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</si>
  <si>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</si>
  <si>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</si>
  <si>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</si>
  <si>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</si>
  <si>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</si>
  <si>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</si>
  <si>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</si>
  <si>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</si>
  <si>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</si>
  <si>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</si>
  <si>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</si>
  <si>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</si>
  <si>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</si>
  <si>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</si>
  <si>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</si>
  <si>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</si>
  <si>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</si>
  <si>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</si>
  <si>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</si>
  <si>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</si>
  <si>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</si>
  <si>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</si>
  <si>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</si>
  <si>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</si>
  <si>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</si>
  <si>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</si>
  <si>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</si>
  <si>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</si>
  <si>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</si>
  <si>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</si>
  <si>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</si>
  <si>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</si>
  <si>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</si>
  <si>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</si>
  <si>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</si>
  <si>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</si>
  <si>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</si>
  <si>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</si>
  <si>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</si>
  <si>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</si>
  <si>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</si>
  <si>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</si>
  <si>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</si>
  <si>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</si>
  <si>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</si>
  <si>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</si>
  <si>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</si>
  <si>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</si>
  <si>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</si>
  <si>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</si>
  <si>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</si>
  <si>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</si>
  <si>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</si>
  <si>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</si>
  <si>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</si>
  <si>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</si>
  <si>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</si>
  <si>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</si>
  <si>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</si>
  <si>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</si>
  <si>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</si>
  <si>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</si>
  <si>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</si>
  <si>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</si>
  <si>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</si>
  <si>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</si>
  <si>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</si>
  <si>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</si>
  <si>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</si>
  <si>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</si>
  <si>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</si>
  <si>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</si>
  <si>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</si>
  <si>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</si>
  <si>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</si>
  <si>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</si>
  <si>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</si>
  <si>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</si>
  <si>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</si>
  <si>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</si>
  <si>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</si>
  <si>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</si>
  <si>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</si>
  <si>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</si>
  <si>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</si>
  <si>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</si>
  <si>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</si>
  <si>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</si>
  <si>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</si>
  <si>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</si>
  <si>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</si>
  <si>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</si>
  <si>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</si>
  <si>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</si>
  <si>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</si>
  <si>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</si>
  <si>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</si>
  <si>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</si>
  <si>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</si>
  <si>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</si>
  <si>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</si>
  <si>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</si>
  <si>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</si>
  <si>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</si>
  <si>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</si>
  <si>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</si>
  <si>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</si>
  <si>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</si>
  <si>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</si>
  <si>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</si>
  <si>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</si>
  <si>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</si>
  <si>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</si>
  <si>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</si>
  <si>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</si>
  <si>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</si>
  <si>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</si>
  <si>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</si>
  <si>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</si>
  <si>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</si>
  <si>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</si>
  <si>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</si>
  <si>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</si>
  <si>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</si>
  <si>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</si>
  <si>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</si>
  <si>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</si>
  <si>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</si>
  <si>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</si>
  <si>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</si>
  <si>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</si>
  <si>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</si>
  <si>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</si>
  <si>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</si>
  <si>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</si>
  <si>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</si>
  <si>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</si>
  <si>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</si>
  <si>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</si>
  <si>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</si>
  <si>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</si>
  <si>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</si>
  <si>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</si>
  <si>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</si>
  <si>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</si>
  <si>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</si>
  <si>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</si>
  <si>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</si>
  <si>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</si>
  <si>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</si>
  <si>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</si>
  <si>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</si>
  <si>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</si>
  <si>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</si>
  <si>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</si>
  <si>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</si>
  <si>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</si>
  <si>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</si>
  <si>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</si>
  <si>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</si>
  <si>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</si>
  <si>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</si>
  <si>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</si>
  <si>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</si>
  <si>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</si>
  <si>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</si>
  <si>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</si>
  <si>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</si>
  <si>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</si>
  <si>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</si>
  <si>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</si>
  <si>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</si>
  <si>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</si>
  <si>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</si>
  <si>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</si>
  <si>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</si>
  <si>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</si>
  <si>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</si>
  <si>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</si>
  <si>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</si>
  <si>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</si>
  <si>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</si>
  <si>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</si>
  <si>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</si>
  <si>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</si>
  <si>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</si>
  <si>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</si>
  <si>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</si>
  <si>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</si>
  <si>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</si>
  <si>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</si>
  <si>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</si>
  <si>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</si>
  <si>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</si>
  <si>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</si>
  <si>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</si>
  <si>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</si>
  <si>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</si>
  <si>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</si>
  <si>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</si>
  <si>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</si>
  <si>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</si>
  <si>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</si>
  <si>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</si>
  <si>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</si>
  <si>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</si>
  <si>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</si>
  <si>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</si>
  <si>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</si>
  <si>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</si>
  <si>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</si>
  <si>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</si>
  <si>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</si>
  <si>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</si>
  <si>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</si>
  <si>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</si>
  <si>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</si>
  <si>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</si>
  <si>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</si>
  <si>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</si>
  <si>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</si>
  <si>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</si>
  <si>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</si>
  <si>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</si>
  <si>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</si>
  <si>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</si>
  <si>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</si>
  <si>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</si>
  <si>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</si>
  <si>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</si>
  <si>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</si>
  <si>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</si>
  <si>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</si>
  <si>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</si>
  <si>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</si>
  <si>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</si>
  <si>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</si>
  <si>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</si>
  <si>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</si>
  <si>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</si>
  <si>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</si>
  <si>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</si>
  <si>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</si>
  <si>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</si>
  <si>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</si>
  <si>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</si>
  <si>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</si>
  <si>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</si>
  <si>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</si>
  <si>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</si>
  <si>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</si>
  <si>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</si>
  <si>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</si>
  <si>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</si>
  <si>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</si>
  <si>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</si>
  <si>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</si>
  <si>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</si>
  <si>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</si>
  <si>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</si>
  <si>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</si>
  <si>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</si>
  <si>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</si>
  <si>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</si>
  <si>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</si>
  <si>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</si>
  <si>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</si>
  <si>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</si>
  <si>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</si>
  <si>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</si>
  <si>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</si>
  <si>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</si>
  <si>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</si>
  <si>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</si>
  <si>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</si>
  <si>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</si>
  <si>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</si>
  <si>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</si>
  <si>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</si>
  <si>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</si>
  <si>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</si>
  <si>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</si>
  <si>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</si>
  <si>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</si>
  <si>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</si>
  <si>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</si>
  <si>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</si>
  <si>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</si>
  <si>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</si>
  <si>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</si>
  <si>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</si>
  <si>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</si>
  <si>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</si>
  <si>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</si>
  <si>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</si>
  <si>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</si>
  <si>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</si>
  <si>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</si>
  <si>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</si>
  <si>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</si>
  <si>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</si>
  <si>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</si>
  <si>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</si>
  <si>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</si>
  <si>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</si>
  <si>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</si>
  <si>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</si>
  <si>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</si>
  <si>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</si>
  <si>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</si>
  <si>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</si>
  <si>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</si>
  <si>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</si>
  <si>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</si>
  <si>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</si>
  <si>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</si>
  <si>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</si>
  <si>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</si>
  <si>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</si>
  <si>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</si>
  <si>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</si>
  <si>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</si>
  <si>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</si>
  <si>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</si>
  <si>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</si>
  <si>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</si>
  <si>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</si>
  <si>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</si>
  <si>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</si>
  <si>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</si>
  <si>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</si>
  <si>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</si>
  <si>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</si>
  <si>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</si>
  <si>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</si>
  <si>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</si>
  <si>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</si>
  <si>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</si>
  <si>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</si>
  <si>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</si>
  <si>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</si>
  <si>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</si>
  <si>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</si>
  <si>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</si>
  <si>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</si>
  <si>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</si>
  <si>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</si>
  <si>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</si>
  <si>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</si>
  <si>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</si>
  <si>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</si>
  <si>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</si>
  <si>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</si>
  <si>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</si>
  <si>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</si>
  <si>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</si>
  <si>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</si>
  <si>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</si>
  <si>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</si>
  <si>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</si>
  <si>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</si>
  <si>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</si>
  <si>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</si>
  <si>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</si>
  <si>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</si>
  <si>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</si>
  <si>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</si>
  <si>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</si>
  <si>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</si>
  <si>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</si>
  <si>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</si>
  <si>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</si>
  <si>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</si>
  <si>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</si>
  <si>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</si>
  <si>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</si>
  <si>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</si>
  <si>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</si>
  <si>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</si>
  <si>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</si>
  <si>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</si>
  <si>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</si>
  <si>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</si>
  <si>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</si>
  <si>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</si>
  <si>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</si>
  <si>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</si>
  <si>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</si>
  <si>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</si>
  <si>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</si>
  <si>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</si>
  <si>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</si>
  <si>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</si>
  <si>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</si>
  <si>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</si>
  <si>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</si>
  <si>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</si>
  <si>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</si>
  <si>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</si>
  <si>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</si>
  <si>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</si>
  <si>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</si>
  <si>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</si>
  <si>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</si>
  <si>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</si>
  <si>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</si>
  <si>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</si>
  <si>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</si>
  <si>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</si>
  <si>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</si>
  <si>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</si>
  <si>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</si>
  <si>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</si>
  <si>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</si>
  <si>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</si>
  <si>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</si>
  <si>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</si>
  <si>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</si>
  <si>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</si>
  <si>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</si>
  <si>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</si>
  <si>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</si>
  <si>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</si>
  <si>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</si>
  <si>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</si>
  <si>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</si>
  <si>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</si>
  <si>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</si>
  <si>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</si>
  <si>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</si>
  <si>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</si>
  <si>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</si>
  <si>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</si>
  <si>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</si>
  <si>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</si>
  <si>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</si>
  <si>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</si>
  <si>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</si>
  <si>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</si>
  <si>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</si>
  <si>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</si>
  <si>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</si>
  <si>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</si>
  <si>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</si>
  <si>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</si>
  <si>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</si>
  <si>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</si>
  <si>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</si>
  <si>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</si>
  <si>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</si>
  <si>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</si>
  <si>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</si>
  <si>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</si>
  <si>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</si>
  <si>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</si>
  <si>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</si>
  <si>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</si>
  <si>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</si>
  <si>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</si>
  <si>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</si>
  <si>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</si>
  <si>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</si>
  <si>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</si>
  <si>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</si>
  <si>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</si>
  <si>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</si>
  <si>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</si>
  <si>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</si>
  <si>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</si>
  <si>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</si>
  <si>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</si>
  <si>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</si>
  <si>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</si>
  <si>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</si>
  <si>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</si>
  <si>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</si>
  <si>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</si>
  <si>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</si>
  <si>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</si>
  <si>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</si>
  <si>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</si>
  <si>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</si>
  <si>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</si>
  <si>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</si>
  <si>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</si>
  <si>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</si>
  <si>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</si>
  <si>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</si>
  <si>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</si>
  <si>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</si>
  <si>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</si>
  <si>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</si>
  <si>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</si>
  <si>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</si>
  <si>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</si>
  <si>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</si>
  <si>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</si>
  <si>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</si>
  <si>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</si>
  <si>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</si>
  <si>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</si>
  <si>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</si>
  <si>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</si>
  <si>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</si>
  <si>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</si>
  <si>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</si>
  <si>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</si>
  <si>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</si>
  <si>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</si>
  <si>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</si>
  <si>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</si>
  <si>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</si>
  <si>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</si>
  <si>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</si>
  <si>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</si>
  <si>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</si>
  <si>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</si>
  <si>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</si>
  <si>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</si>
  <si>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</si>
  <si>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</si>
  <si>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</si>
  <si>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</si>
  <si>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</si>
  <si>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</si>
  <si>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</si>
  <si>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</si>
  <si>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</si>
  <si>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</si>
  <si>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</si>
  <si>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</si>
  <si>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</si>
  <si>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</si>
  <si>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</si>
  <si>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</si>
  <si>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</si>
  <si>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</si>
  <si>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</si>
  <si>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</si>
  <si>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</si>
  <si>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</si>
  <si>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</si>
  <si>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</si>
  <si>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</si>
  <si>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</si>
  <si>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</si>
  <si>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</si>
  <si>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</si>
  <si>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</si>
  <si>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</si>
  <si>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</si>
  <si>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</si>
  <si>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</si>
  <si>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</si>
  <si>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</si>
  <si>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</si>
  <si>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</si>
  <si>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</si>
  <si>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</si>
  <si>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</si>
  <si>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</si>
  <si>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</si>
  <si>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</si>
  <si>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</si>
  <si>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</si>
  <si>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</si>
  <si>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</si>
  <si>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</si>
  <si>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</si>
  <si>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</si>
  <si>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</si>
  <si>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</si>
  <si>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</si>
  <si>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</si>
  <si>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</si>
  <si>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</si>
  <si>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</si>
  <si>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</si>
  <si>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</si>
  <si>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</si>
  <si>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</si>
  <si>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</si>
  <si>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</si>
  <si>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</si>
  <si>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</si>
  <si>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</si>
  <si>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</si>
  <si>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</si>
  <si>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</si>
  <si>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</si>
  <si>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</si>
  <si>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</si>
  <si>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</si>
  <si>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</si>
  <si>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</si>
  <si>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</si>
  <si>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</si>
  <si>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</si>
  <si>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</si>
  <si>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</si>
  <si>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</si>
  <si>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</si>
  <si>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</si>
  <si>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</si>
  <si>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</si>
  <si>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</si>
  <si>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</si>
  <si>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</si>
  <si>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</si>
  <si>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</si>
  <si>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</si>
  <si>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</si>
  <si>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</si>
  <si>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</si>
  <si>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</si>
  <si>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</si>
  <si>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</si>
  <si>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</si>
  <si>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</si>
  <si>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</si>
  <si>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</si>
  <si>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</si>
  <si>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</si>
  <si>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</si>
  <si>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</si>
  <si>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</si>
  <si>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</si>
  <si>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</si>
  <si>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</si>
  <si>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</si>
  <si>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</si>
  <si>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</si>
  <si>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</si>
  <si>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</si>
  <si>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</si>
  <si>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</si>
  <si>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</si>
  <si>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</si>
  <si>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</si>
  <si>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</si>
  <si>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</si>
  <si>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</si>
  <si>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</si>
  <si>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</si>
  <si>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</si>
  <si>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</si>
  <si>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</si>
  <si>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</si>
  <si>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</si>
  <si>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</si>
  <si>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</si>
  <si>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</si>
  <si>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</si>
  <si>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</si>
  <si>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</si>
  <si>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</si>
  <si>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</si>
  <si>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</si>
  <si>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</si>
  <si>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</si>
  <si>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</si>
  <si>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</si>
  <si>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</si>
  <si>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</si>
  <si>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</si>
  <si>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</si>
  <si>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</si>
  <si>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</si>
  <si>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</si>
  <si>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</si>
  <si>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</si>
  <si>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</si>
  <si>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</si>
  <si>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</si>
  <si>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</si>
  <si>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</si>
  <si>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</si>
  <si>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</si>
  <si>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</si>
  <si>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</si>
  <si>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</si>
  <si>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</si>
  <si>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</si>
  <si>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</si>
  <si>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</si>
  <si>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</si>
  <si>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</si>
  <si>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</si>
  <si>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</si>
  <si>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</si>
  <si>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</si>
  <si>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</si>
  <si>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</si>
  <si>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</si>
  <si>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</si>
  <si>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</si>
  <si>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</si>
  <si>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</si>
  <si>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</si>
  <si>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</si>
  <si>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</si>
  <si>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</si>
  <si>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</si>
  <si>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</si>
  <si>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</si>
  <si>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</si>
  <si>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</si>
  <si>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</si>
  <si>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</si>
  <si>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</si>
  <si>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</si>
  <si>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</si>
  <si>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</si>
  <si>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</si>
  <si>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</si>
  <si>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</si>
  <si>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</si>
  <si>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</si>
  <si>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</si>
  <si>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</si>
  <si>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</si>
  <si>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</si>
  <si>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</si>
  <si>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</si>
  <si>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</si>
  <si>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</si>
  <si>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</si>
  <si>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</si>
  <si>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</si>
  <si>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</si>
  <si>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</si>
  <si>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</si>
  <si>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</si>
  <si>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</si>
  <si>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</si>
  <si>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</si>
  <si>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</si>
  <si>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</si>
  <si>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</si>
  <si>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</si>
  <si>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</si>
  <si>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</si>
  <si>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</si>
  <si>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</si>
  <si>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</si>
  <si>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</si>
  <si>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</si>
  <si>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</si>
  <si>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</si>
  <si>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</si>
  <si>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</si>
  <si>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</si>
  <si>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</si>
  <si>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</si>
  <si>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</si>
  <si>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</si>
  <si>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</si>
  <si>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</si>
  <si>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</si>
  <si>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</si>
  <si>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</si>
  <si>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</si>
  <si>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</si>
  <si>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</si>
  <si>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</si>
  <si>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</si>
  <si>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</si>
  <si>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</si>
  <si>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</si>
  <si>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</si>
  <si>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</si>
  <si>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</si>
  <si>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</si>
  <si>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</si>
  <si>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</si>
  <si>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</si>
  <si>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</si>
  <si>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</si>
  <si>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</si>
  <si>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</si>
  <si>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</si>
  <si>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</si>
  <si>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</si>
  <si>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</si>
  <si>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</si>
  <si>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</si>
  <si>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</si>
  <si>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</si>
  <si>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</si>
  <si>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</si>
  <si>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</si>
  <si>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</si>
  <si>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</si>
  <si>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</si>
  <si>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</si>
  <si>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</si>
  <si>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</si>
  <si>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</si>
  <si>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</si>
  <si>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</si>
  <si>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</si>
  <si>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</si>
  <si>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</si>
  <si>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</si>
  <si>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</si>
  <si>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</si>
  <si>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</si>
  <si>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</si>
  <si>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</si>
  <si>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</si>
  <si>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</si>
  <si>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</si>
  <si>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</si>
  <si>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</si>
  <si>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</si>
  <si>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</si>
  <si>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</si>
  <si>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</si>
  <si>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</si>
  <si>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</si>
  <si>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</si>
  <si>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</si>
  <si>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</si>
  <si>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</si>
  <si>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</si>
  <si>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</si>
  <si>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</si>
  <si>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</si>
  <si>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</si>
  <si>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</si>
  <si>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</si>
  <si>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</si>
  <si>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</si>
  <si>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</si>
  <si>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</si>
  <si>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</si>
  <si>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</si>
  <si>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</si>
  <si>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</si>
  <si>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</si>
  <si>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</si>
  <si>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</si>
  <si>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</si>
  <si>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</si>
  <si>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</si>
  <si>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</si>
  <si>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</si>
  <si>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</si>
  <si>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</si>
  <si>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</si>
  <si>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</si>
  <si>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</si>
  <si>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</si>
  <si>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</si>
  <si>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</si>
  <si>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</si>
  <si>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</si>
  <si>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</si>
  <si>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</si>
  <si>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</si>
  <si>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</si>
  <si>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</si>
  <si>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</si>
  <si>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</si>
  <si>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</si>
  <si>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</si>
  <si>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</si>
  <si>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</si>
  <si>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</si>
  <si>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</si>
  <si>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</si>
  <si>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</si>
  <si>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</si>
  <si>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</si>
  <si>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</si>
  <si>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</si>
  <si>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</si>
  <si>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</si>
  <si>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</si>
  <si>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</si>
  <si>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</si>
  <si>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</si>
  <si>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</si>
  <si>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</si>
  <si>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</si>
  <si>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</si>
  <si>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</si>
  <si>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</si>
  <si>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</si>
  <si>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</si>
  <si>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</si>
  <si>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</si>
  <si>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</si>
  <si>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</si>
  <si>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</si>
  <si>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</si>
  <si>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</si>
  <si>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</si>
  <si>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</si>
  <si>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</si>
  <si>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</si>
  <si>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</si>
  <si>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</si>
  <si>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</si>
  <si>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</si>
  <si>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</si>
  <si>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</si>
  <si>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</si>
  <si>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</si>
  <si>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</si>
  <si>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</si>
  <si>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</si>
  <si>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</si>
  <si>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</si>
  <si>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</si>
  <si>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</si>
  <si>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</si>
  <si>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</si>
  <si>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</si>
  <si>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</si>
  <si>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</si>
  <si>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</si>
  <si>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</si>
  <si>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</si>
  <si>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</si>
  <si>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</si>
  <si>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</si>
  <si>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</si>
  <si>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</si>
  <si>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</si>
  <si>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</si>
  <si>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</si>
  <si>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</si>
  <si>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</si>
  <si>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</si>
  <si>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</si>
  <si>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</si>
  <si>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</si>
  <si>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</si>
  <si>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</si>
  <si>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</si>
  <si>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</si>
  <si>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</si>
  <si>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</si>
  <si>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</si>
  <si>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</si>
  <si>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</si>
  <si>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</si>
  <si>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</si>
  <si>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</si>
  <si>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</si>
  <si>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</si>
  <si>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</si>
  <si>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</si>
  <si>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</si>
  <si>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</si>
  <si>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</si>
  <si>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</si>
  <si>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</si>
  <si>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</si>
  <si>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</si>
  <si>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</si>
  <si>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</si>
  <si>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</si>
  <si>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</si>
  <si>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</si>
  <si>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</si>
  <si>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</si>
  <si>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</si>
  <si>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</si>
  <si>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</si>
  <si>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</si>
  <si>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</si>
  <si>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</si>
  <si>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</si>
  <si>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</si>
  <si>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</si>
  <si>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</si>
  <si>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</si>
  <si>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</si>
  <si>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</si>
  <si>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</si>
  <si>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</si>
  <si>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</si>
  <si>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</si>
  <si>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</si>
  <si>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</si>
  <si>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</si>
  <si>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</si>
  <si>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</si>
  <si>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</si>
  <si>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</si>
  <si>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</si>
  <si>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</si>
  <si>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</si>
  <si>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</si>
  <si>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</si>
  <si>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</si>
  <si>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</si>
  <si>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</si>
  <si>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</si>
  <si>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</si>
  <si>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</si>
  <si>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</si>
  <si>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</si>
  <si>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</si>
  <si>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</si>
  <si>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</si>
  <si>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</si>
  <si>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</si>
  <si>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</si>
  <si>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</si>
  <si>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</si>
  <si>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</si>
  <si>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</si>
  <si>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</si>
  <si>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</si>
  <si>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</si>
  <si>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</si>
  <si>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</si>
  <si>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</si>
  <si>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</si>
  <si>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</si>
  <si>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</si>
  <si>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</si>
  <si>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</si>
  <si>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</si>
  <si>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</si>
  <si>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</si>
  <si>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</si>
  <si>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</si>
  <si>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</si>
  <si>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</si>
  <si>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</si>
  <si>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</si>
  <si>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</si>
  <si>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</si>
  <si>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</si>
  <si>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</si>
  <si>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</si>
  <si>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</si>
  <si>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</si>
  <si>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</si>
  <si>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</si>
  <si>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</si>
  <si>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</si>
  <si>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</si>
  <si>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</si>
  <si>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</si>
  <si>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</si>
  <si>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</si>
  <si>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</si>
  <si>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</si>
  <si>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</si>
  <si>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</si>
  <si>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</si>
  <si>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</si>
  <si>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</si>
  <si>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</si>
  <si>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</si>
  <si>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</si>
  <si>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</si>
  <si>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</si>
  <si>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</si>
  <si>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</si>
  <si>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</si>
  <si>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</si>
  <si>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</si>
  <si>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</si>
  <si>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</si>
  <si>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</si>
  <si>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</si>
  <si>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</si>
  <si>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</si>
  <si>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</si>
  <si>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</si>
  <si>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</si>
  <si>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</si>
  <si>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</si>
  <si>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</si>
  <si>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</si>
  <si>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</si>
  <si>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</si>
  <si>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</si>
  <si>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</si>
  <si>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</si>
  <si>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</si>
  <si>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</si>
  <si>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</si>
  <si>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</si>
  <si>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</si>
  <si>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</si>
  <si>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</si>
  <si>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</si>
  <si>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</si>
  <si>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</si>
  <si>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</si>
  <si>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</si>
  <si>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</si>
  <si>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</si>
  <si>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</si>
  <si>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</si>
  <si>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</si>
  <si>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</si>
  <si>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</si>
  <si>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</si>
  <si>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</si>
  <si>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</si>
  <si>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</si>
  <si>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</si>
  <si>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</si>
  <si>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</si>
  <si>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</si>
  <si>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</si>
  <si>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</si>
  <si>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</si>
  <si>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</si>
  <si>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</si>
  <si>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</si>
  <si>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</si>
  <si>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</si>
  <si>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</si>
  <si>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</si>
  <si>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</si>
  <si>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</si>
  <si>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</si>
  <si>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</si>
  <si>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</si>
  <si>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</si>
  <si>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</si>
  <si>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</si>
  <si>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</si>
  <si>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</si>
  <si>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</si>
  <si>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</si>
  <si>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</si>
  <si>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</si>
  <si>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</si>
  <si>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</si>
  <si>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</si>
  <si>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</si>
  <si>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</si>
  <si>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</si>
  <si>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</si>
  <si>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</si>
  <si>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</si>
  <si>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</si>
  <si>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</si>
  <si>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</si>
  <si>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</si>
  <si>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</si>
  <si>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</si>
  <si>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</si>
  <si>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</si>
  <si>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</si>
  <si>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</si>
  <si>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</si>
  <si>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</si>
  <si>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</si>
  <si>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</si>
  <si>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</si>
  <si>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</si>
  <si>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</si>
  <si>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</si>
  <si>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</si>
  <si>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</si>
  <si>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</si>
  <si>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</si>
  <si>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</si>
  <si>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</si>
  <si>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</si>
  <si>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</si>
  <si>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</si>
  <si>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</si>
  <si>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</si>
  <si>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</si>
  <si>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</si>
  <si>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</si>
  <si>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</si>
  <si>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</si>
  <si>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</si>
  <si>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</si>
  <si>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</si>
  <si>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</si>
  <si>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</si>
  <si>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</si>
  <si>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</si>
  <si>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</si>
  <si>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</si>
  <si>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</si>
  <si>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</si>
  <si>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</si>
  <si>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</si>
  <si>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</si>
  <si>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</si>
  <si>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</si>
  <si>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</si>
  <si>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</si>
  <si>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</si>
  <si>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</si>
  <si>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</si>
  <si>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</si>
  <si>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</si>
  <si>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</si>
  <si>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</si>
  <si>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</si>
  <si>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</si>
  <si>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</si>
  <si>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</si>
  <si>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</si>
  <si>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</si>
  <si>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</si>
  <si>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</si>
  <si>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</si>
  <si>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</si>
  <si>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</si>
  <si>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</si>
  <si>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</si>
  <si>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</si>
  <si>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</si>
  <si>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</si>
  <si>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</si>
  <si>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</si>
  <si>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</si>
  <si>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</si>
  <si>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</si>
  <si>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</si>
  <si>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</si>
  <si>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</si>
  <si>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</si>
  <si>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</si>
  <si>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</si>
  <si>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</si>
  <si>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</si>
  <si>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</si>
  <si>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</si>
  <si>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</si>
  <si>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</si>
  <si>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</si>
  <si>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</si>
  <si>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</si>
  <si>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</si>
  <si>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</si>
  <si>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</si>
  <si>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</si>
  <si>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</si>
  <si>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</si>
  <si>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</si>
  <si>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</si>
  <si>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</si>
  <si>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</si>
  <si>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</si>
  <si>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</si>
  <si>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</si>
  <si>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</si>
  <si>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</si>
  <si>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</si>
  <si>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</si>
  <si>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</si>
  <si>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</si>
  <si>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</si>
  <si>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</si>
  <si>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</si>
  <si>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</si>
  <si>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</si>
  <si>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</si>
  <si>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</si>
  <si>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</si>
  <si>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</si>
  <si>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</si>
  <si>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</si>
  <si>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</si>
  <si>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</si>
  <si>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</si>
  <si>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</si>
  <si>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</si>
  <si>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</si>
  <si>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</si>
  <si>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</si>
  <si>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</si>
  <si>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</si>
  <si>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</si>
  <si>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</si>
  <si>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</si>
  <si>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</si>
  <si>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</si>
  <si>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</si>
  <si>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</si>
  <si>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</si>
  <si>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</si>
  <si>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</si>
  <si>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</si>
  <si>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</si>
  <si>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</si>
  <si>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</si>
  <si>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</si>
  <si>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</si>
  <si>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</si>
  <si>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</si>
  <si>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</si>
  <si>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</si>
  <si>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</si>
  <si>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</si>
  <si>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</si>
  <si>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</si>
  <si>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</si>
  <si>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</si>
  <si>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</si>
  <si>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</si>
  <si>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</si>
  <si>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</si>
  <si>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</si>
  <si>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</si>
  <si>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</si>
  <si>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</si>
  <si>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</si>
  <si>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</si>
  <si>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</si>
  <si>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</si>
  <si>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</si>
  <si>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</si>
  <si>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</si>
  <si>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</si>
  <si>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</si>
  <si>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</si>
  <si>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</si>
  <si>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</si>
  <si>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</si>
  <si>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</si>
  <si>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</si>
  <si>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</si>
  <si>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</si>
  <si>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</si>
  <si>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</si>
  <si>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</si>
  <si>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</si>
  <si>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</si>
  <si>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</si>
  <si>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</si>
  <si>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</si>
  <si>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</si>
  <si>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</si>
  <si>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</si>
  <si>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</si>
  <si>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</si>
  <si>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</si>
  <si>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</si>
  <si>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</si>
  <si>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</si>
  <si>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</si>
  <si>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</si>
  <si>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</si>
  <si>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</si>
  <si>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</si>
  <si>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</si>
  <si>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</si>
  <si>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</si>
  <si>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</si>
  <si>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</si>
  <si>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</si>
  <si>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</si>
  <si>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</si>
  <si>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</si>
  <si>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</si>
  <si>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</si>
  <si>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</si>
  <si>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</si>
  <si>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</si>
  <si>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</si>
  <si>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</si>
  <si>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</si>
  <si>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</si>
  <si>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</si>
  <si>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</si>
  <si>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</si>
  <si>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</si>
  <si>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</si>
  <si>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</si>
  <si>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</si>
  <si>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</si>
  <si>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</si>
  <si>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</si>
  <si>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</si>
  <si>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</si>
  <si>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</si>
  <si>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</si>
  <si>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</si>
  <si>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</si>
  <si>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</si>
  <si>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</si>
  <si>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</si>
  <si>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</si>
  <si>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</si>
  <si>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</si>
  <si>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</si>
  <si>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</si>
  <si>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</si>
  <si>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</si>
  <si>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</si>
  <si>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</si>
  <si>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</si>
  <si>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</si>
  <si>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</si>
  <si>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</si>
  <si>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</si>
  <si>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</si>
  <si>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</si>
  <si>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</si>
  <si>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</si>
  <si>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</si>
  <si>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</si>
  <si>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</si>
  <si>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</si>
  <si>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</si>
  <si>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</si>
  <si>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</si>
  <si>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</si>
  <si>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</si>
  <si>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</si>
  <si>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</si>
  <si>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</si>
  <si>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</si>
  <si>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</si>
  <si>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</si>
  <si>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</si>
  <si>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</si>
  <si>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</si>
  <si>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</si>
  <si>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</si>
  <si>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</si>
  <si>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</si>
  <si>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</si>
  <si>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</si>
  <si>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</si>
  <si>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</si>
  <si>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</si>
  <si>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</si>
  <si>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</si>
  <si>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</si>
  <si>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</si>
  <si>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</si>
  <si>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</si>
  <si>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</si>
  <si>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</si>
  <si>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</si>
  <si>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</si>
  <si>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</si>
  <si>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</si>
  <si>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</si>
  <si>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</si>
  <si>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</si>
  <si>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</si>
  <si>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</si>
  <si>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</si>
  <si>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</si>
  <si>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</si>
  <si>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</si>
  <si>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</si>
  <si>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</si>
  <si>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</si>
  <si>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</si>
  <si>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</si>
  <si>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</si>
  <si>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</si>
  <si>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</si>
  <si>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</si>
  <si>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</si>
  <si>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</si>
  <si>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</si>
  <si>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</si>
  <si>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</si>
  <si>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</si>
  <si>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</si>
  <si>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</si>
  <si>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</si>
  <si>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</si>
  <si>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</si>
  <si>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</si>
  <si>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</si>
  <si>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</si>
  <si>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</si>
  <si>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</si>
  <si>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</si>
  <si>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</si>
  <si>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</si>
  <si>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</si>
  <si>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</si>
  <si>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</si>
  <si>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</si>
  <si>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</si>
  <si>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</si>
  <si>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</si>
  <si>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</si>
  <si>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</si>
  <si>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</si>
  <si>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</si>
  <si>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</si>
  <si>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</si>
  <si>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</si>
  <si>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</si>
  <si>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</si>
  <si>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</si>
  <si>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</si>
  <si>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</si>
  <si>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</si>
  <si>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</si>
  <si>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</si>
  <si>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</si>
  <si>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</si>
  <si>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</si>
  <si>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</si>
  <si>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</si>
  <si>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</si>
  <si>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</si>
  <si>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</si>
  <si>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</si>
  <si>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</si>
  <si>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</si>
  <si>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</si>
  <si>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</si>
  <si>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</si>
  <si>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</si>
  <si>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</si>
  <si>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</si>
  <si>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</si>
  <si>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</si>
  <si>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</si>
  <si>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</si>
  <si>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</si>
  <si>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</si>
  <si>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</si>
  <si>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</si>
  <si>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</si>
  <si>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</si>
  <si>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</si>
  <si>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</si>
  <si>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</si>
  <si>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</si>
  <si>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</si>
  <si>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</si>
  <si>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</si>
  <si>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</si>
  <si>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</si>
  <si>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</si>
  <si>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</si>
  <si>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</si>
  <si>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</si>
  <si>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</si>
  <si>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</si>
  <si>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</si>
  <si>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</si>
  <si>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</si>
  <si>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</si>
  <si>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</si>
  <si>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</si>
  <si>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</si>
  <si>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</si>
  <si>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</si>
  <si>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</si>
  <si>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</si>
  <si>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</si>
  <si>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</si>
  <si>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</si>
  <si>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</si>
  <si>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</si>
  <si>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</si>
  <si>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</si>
  <si>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</si>
  <si>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</si>
  <si>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</si>
  <si>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</si>
  <si>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</si>
  <si>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</si>
  <si>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</si>
  <si>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</si>
  <si>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</si>
  <si>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</si>
  <si>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</si>
  <si>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</si>
  <si>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</si>
  <si>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</si>
  <si>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</si>
  <si>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</si>
  <si>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</si>
  <si>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</si>
  <si>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</si>
  <si>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</si>
  <si>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</si>
  <si>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</si>
  <si>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</si>
  <si>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</si>
  <si>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</si>
  <si>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</si>
  <si>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</si>
  <si>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</si>
  <si>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</si>
  <si>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</si>
  <si>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</si>
  <si>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</si>
  <si>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</si>
  <si>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</si>
  <si>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</si>
  <si>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</si>
  <si>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</si>
  <si>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</si>
  <si>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</si>
  <si>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</si>
  <si>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</si>
  <si>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</si>
  <si>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</si>
  <si>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</si>
  <si>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</si>
  <si>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</si>
  <si>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</si>
  <si>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</si>
  <si>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</si>
  <si>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</si>
  <si>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</si>
  <si>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</si>
  <si>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</si>
  <si>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</si>
  <si>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</si>
  <si>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</si>
  <si>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</si>
  <si>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</si>
  <si>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</si>
  <si>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</si>
  <si>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</si>
  <si>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</si>
  <si>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</si>
  <si>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</si>
  <si>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</si>
  <si>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</si>
  <si>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</si>
  <si>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</si>
  <si>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</si>
  <si>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</si>
  <si>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</si>
  <si>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</si>
  <si>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</si>
  <si>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</si>
  <si>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</si>
  <si>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</si>
  <si>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</si>
  <si>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</si>
  <si>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</si>
  <si>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</si>
  <si>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</si>
  <si>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</si>
  <si>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</si>
  <si>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</si>
  <si>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</si>
  <si>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</si>
  <si>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</si>
  <si>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</si>
  <si>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</si>
  <si>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</si>
  <si>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</si>
  <si>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</si>
  <si>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</si>
  <si>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</si>
  <si>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</si>
  <si>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</si>
  <si>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</si>
  <si>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</si>
  <si>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</si>
  <si>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</si>
  <si>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</si>
  <si>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</si>
  <si>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</si>
  <si>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</si>
  <si>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</si>
  <si>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</si>
  <si>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</si>
  <si>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</si>
  <si>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</si>
  <si>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</si>
  <si>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</si>
  <si>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</si>
  <si>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</si>
  <si>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</si>
  <si>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</si>
  <si>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</si>
  <si>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</si>
  <si>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</si>
  <si>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</si>
  <si>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</si>
  <si>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</si>
  <si>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</si>
  <si>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</si>
  <si>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</si>
  <si>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</si>
  <si>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</si>
  <si>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</si>
  <si>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</si>
  <si>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</si>
  <si>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</si>
  <si>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</si>
  <si>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</si>
  <si>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</si>
  <si>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</si>
  <si>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</si>
  <si>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</si>
  <si>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</si>
  <si>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</si>
  <si>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</si>
  <si>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</si>
  <si>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</si>
  <si>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</si>
  <si>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</si>
  <si>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</si>
  <si>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</si>
  <si>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</si>
  <si>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</si>
  <si>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</si>
  <si>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</si>
  <si>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</si>
  <si>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</si>
  <si>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</si>
  <si>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</si>
  <si>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</si>
  <si>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</si>
  <si>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</si>
  <si>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</si>
  <si>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</si>
  <si>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</si>
  <si>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</si>
  <si>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</si>
  <si>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</si>
  <si>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</si>
  <si>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</si>
  <si>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</si>
  <si>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</si>
  <si>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</si>
  <si>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</si>
  <si>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</si>
  <si>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</si>
  <si>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</si>
  <si>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</si>
  <si>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</si>
  <si>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</si>
  <si>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</si>
  <si>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</si>
  <si>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</si>
  <si>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</si>
  <si>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</si>
  <si>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</si>
  <si>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</si>
  <si>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</si>
  <si>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</si>
  <si>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</si>
  <si>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</si>
  <si>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</si>
  <si>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</si>
  <si>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</si>
  <si>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</si>
  <si>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</si>
  <si>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</si>
  <si>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</si>
  <si>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</si>
  <si>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</si>
  <si>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</si>
  <si>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</si>
  <si>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</si>
  <si>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</si>
  <si>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</si>
  <si>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</si>
  <si>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</si>
  <si>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</si>
  <si>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</si>
  <si>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</si>
  <si>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</si>
  <si>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</si>
  <si>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</si>
  <si>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</si>
  <si>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</si>
  <si>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</si>
  <si>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</si>
  <si>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</si>
  <si>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</si>
  <si>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</si>
  <si>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</si>
  <si>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</si>
  <si>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</si>
  <si>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</si>
  <si>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</si>
  <si>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</si>
  <si>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</si>
  <si>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</si>
  <si>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</si>
  <si>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</si>
  <si>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</si>
  <si>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</si>
  <si>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</si>
  <si>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</si>
  <si>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</si>
  <si>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</si>
  <si>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</si>
  <si>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</si>
  <si>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</si>
  <si>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</si>
  <si>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</si>
  <si>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</si>
  <si>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</si>
  <si>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</si>
  <si>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</si>
  <si>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</si>
  <si>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</si>
  <si>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</si>
  <si>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</si>
  <si>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</si>
  <si>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</si>
  <si>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</si>
  <si>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</si>
  <si>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</si>
  <si>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</si>
  <si>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</si>
  <si>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</si>
  <si>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</si>
  <si>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</si>
  <si>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</si>
  <si>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</si>
  <si>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</si>
  <si>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</si>
  <si>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</si>
  <si>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</si>
  <si>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</si>
  <si>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</si>
  <si>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</si>
  <si>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</si>
  <si>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</si>
  <si>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</si>
  <si>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</si>
  <si>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</si>
  <si>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</si>
  <si>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</si>
  <si>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</si>
  <si>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</si>
  <si>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</si>
  <si>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</si>
  <si>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</si>
  <si>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</si>
  <si>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</si>
  <si>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</si>
  <si>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</si>
  <si>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</si>
  <si>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</si>
  <si>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</si>
  <si>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</si>
  <si>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</si>
  <si>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</si>
  <si>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</si>
  <si>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</si>
  <si>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</si>
  <si>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</si>
  <si>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</si>
  <si>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</si>
  <si>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</si>
  <si>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</si>
  <si>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</si>
  <si>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</si>
  <si>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</si>
  <si>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</si>
  <si>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</si>
  <si>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</si>
  <si>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</si>
  <si>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</si>
  <si>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</si>
  <si>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</si>
  <si>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</si>
  <si>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</si>
  <si>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</si>
  <si>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</si>
  <si>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</si>
  <si>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</si>
  <si>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</si>
  <si>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</si>
  <si>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</si>
  <si>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</si>
  <si>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</si>
  <si>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</si>
  <si>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</si>
  <si>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</si>
  <si>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</si>
  <si>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</si>
  <si>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</si>
  <si>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</si>
  <si>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</si>
  <si>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</si>
  <si>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</si>
  <si>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</si>
  <si>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</si>
  <si>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</si>
  <si>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</si>
  <si>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</si>
  <si>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</si>
  <si>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</si>
  <si>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</si>
  <si>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</si>
  <si>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</si>
  <si>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</si>
  <si>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</si>
  <si>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</si>
  <si>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</si>
  <si>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</si>
  <si>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</si>
  <si>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</si>
  <si>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</si>
  <si>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</si>
  <si>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</si>
  <si>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</si>
  <si>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</si>
  <si>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</si>
  <si>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</si>
  <si>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</si>
  <si>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</si>
  <si>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</si>
  <si>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</si>
  <si>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</si>
  <si>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</si>
  <si>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</si>
  <si>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</si>
  <si>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</si>
  <si>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</si>
  <si>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</si>
  <si>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</si>
  <si>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</si>
  <si>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</si>
  <si>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</si>
  <si>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</si>
  <si>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</si>
  <si>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</si>
  <si>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</si>
  <si>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</si>
  <si>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</si>
  <si>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</si>
  <si>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</si>
  <si>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</si>
  <si>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</si>
  <si>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</si>
  <si>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</si>
  <si>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</si>
  <si>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</si>
  <si>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</si>
  <si>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</si>
  <si>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</si>
  <si>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</si>
  <si>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</si>
  <si>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</si>
  <si>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</si>
  <si>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</si>
  <si>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</si>
  <si>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</si>
  <si>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</si>
  <si>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</si>
  <si>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</si>
  <si>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</si>
  <si>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</si>
  <si>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</si>
  <si>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</si>
  <si>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</si>
  <si>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</si>
  <si>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</si>
  <si>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</si>
  <si>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</si>
  <si>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</si>
  <si>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</si>
  <si>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</si>
  <si>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</si>
  <si>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</si>
  <si>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</si>
  <si>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</si>
  <si>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</si>
  <si>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</si>
  <si>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</si>
  <si>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</si>
  <si>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</si>
  <si>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</si>
  <si>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</si>
  <si>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</si>
  <si>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</si>
  <si>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</si>
  <si>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</si>
  <si>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</si>
  <si>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</si>
  <si>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</si>
  <si>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</si>
  <si>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</si>
  <si>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</si>
  <si>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</si>
  <si>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</si>
  <si>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</si>
  <si>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</si>
  <si>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</si>
  <si>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</si>
  <si>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</si>
  <si>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</si>
  <si>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</si>
  <si>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</si>
  <si>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</si>
  <si>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</si>
  <si>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</si>
  <si>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</si>
  <si>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</si>
  <si>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</si>
  <si>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</si>
  <si>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</si>
  <si>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</si>
  <si>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</si>
  <si>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</si>
  <si>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</si>
  <si>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</si>
  <si>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</si>
  <si>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</si>
  <si>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</si>
  <si>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</si>
  <si>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</si>
  <si>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</si>
  <si>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</si>
  <si>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</si>
  <si>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</si>
  <si>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</si>
  <si>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</si>
  <si>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</si>
  <si>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</si>
  <si>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</si>
  <si>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</si>
  <si>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</si>
  <si>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</si>
  <si>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</si>
  <si>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</si>
  <si>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</si>
  <si>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</si>
  <si>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</si>
  <si>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</si>
  <si>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</si>
  <si>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</si>
  <si>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</si>
  <si>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</si>
  <si>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</si>
  <si>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</si>
  <si>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</si>
  <si>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</si>
  <si>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</si>
  <si>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</si>
  <si>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</si>
  <si>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</si>
  <si>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</si>
  <si>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</si>
  <si>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</si>
  <si>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</si>
  <si>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</si>
  <si>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</si>
  <si>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</si>
  <si>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</si>
  <si>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</si>
  <si>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</si>
  <si>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</si>
  <si>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</si>
  <si>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</si>
  <si>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</si>
  <si>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</si>
  <si>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</si>
  <si>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</si>
  <si>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</si>
  <si>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</si>
  <si>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</si>
  <si>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</si>
  <si>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</si>
  <si>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</si>
  <si>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</si>
  <si>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</si>
  <si>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</si>
  <si>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</si>
  <si>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</si>
  <si>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</si>
  <si>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</si>
  <si>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</si>
  <si>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</si>
  <si>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</si>
  <si>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</si>
  <si>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</si>
  <si>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</si>
  <si>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</si>
  <si>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</si>
  <si>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</si>
  <si>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</si>
  <si>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</si>
  <si>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</si>
  <si>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</si>
  <si>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</si>
  <si>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</si>
  <si>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</si>
  <si>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</si>
  <si>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</si>
  <si>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</si>
  <si>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</si>
  <si>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</si>
  <si>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</si>
  <si>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</si>
  <si>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</si>
  <si>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</si>
  <si>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</si>
  <si>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</si>
  <si>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</si>
  <si>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</si>
  <si>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</si>
  <si>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</si>
  <si>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</si>
  <si>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</si>
  <si>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</si>
  <si>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</si>
  <si>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</si>
  <si>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</si>
  <si>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</si>
  <si>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</si>
  <si>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</si>
  <si>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</si>
  <si>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</si>
  <si>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</si>
  <si>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</si>
  <si>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</si>
  <si>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</si>
  <si>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</si>
  <si>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</si>
  <si>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</si>
  <si>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</si>
  <si>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</si>
  <si>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</si>
  <si>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</si>
  <si>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</si>
  <si>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</si>
  <si>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</si>
  <si>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</si>
  <si>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</si>
  <si>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</si>
  <si>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</si>
  <si>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</si>
  <si>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</si>
  <si>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</si>
  <si>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</si>
  <si>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</si>
  <si>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</si>
  <si>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</si>
  <si>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</si>
  <si>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</si>
  <si>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</si>
  <si>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</si>
  <si>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</si>
  <si>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</si>
  <si>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</si>
  <si>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</si>
  <si>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</si>
  <si>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</si>
  <si>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</si>
  <si>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</si>
  <si>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</si>
  <si>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</si>
  <si>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</si>
  <si>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</si>
  <si>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</si>
  <si>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</si>
  <si>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</si>
  <si>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</si>
  <si>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</si>
  <si>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</si>
  <si>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</si>
  <si>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</si>
  <si>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</si>
  <si>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</si>
  <si>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</si>
  <si>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</si>
  <si>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</si>
  <si>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</si>
  <si>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</si>
  <si>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</si>
  <si>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</si>
  <si>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</si>
  <si>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</si>
  <si>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</si>
  <si>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</si>
  <si>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</si>
  <si>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</si>
  <si>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</si>
  <si>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</si>
  <si>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</si>
  <si>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</si>
  <si>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</si>
  <si>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</si>
  <si>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</si>
  <si>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</si>
  <si>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</si>
  <si>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</si>
  <si>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</si>
  <si>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</si>
  <si>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</si>
  <si>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</si>
  <si>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</si>
  <si>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</si>
  <si>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</si>
  <si>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</si>
  <si>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</si>
  <si>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</si>
  <si>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</si>
  <si>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</si>
  <si>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</si>
  <si>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</si>
  <si>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</si>
  <si>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</si>
  <si>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</si>
  <si>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</si>
  <si>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</si>
  <si>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</si>
  <si>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</si>
  <si>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</si>
  <si>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</si>
  <si>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</si>
  <si>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</si>
  <si>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</si>
  <si>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</si>
  <si>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</si>
  <si>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</si>
  <si>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</si>
  <si>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</si>
  <si>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</si>
  <si>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</si>
  <si>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</si>
  <si>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</si>
  <si>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</si>
  <si>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</si>
  <si>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</si>
  <si>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</si>
  <si>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</si>
  <si>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</si>
  <si>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</si>
  <si>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</si>
  <si>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</si>
  <si>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</si>
  <si>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</si>
  <si>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</si>
  <si>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</si>
  <si>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</si>
  <si>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</si>
  <si>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</si>
  <si>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</si>
  <si>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</si>
  <si>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</si>
  <si>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</si>
  <si>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</si>
  <si>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</si>
  <si>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</si>
  <si>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</si>
  <si>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</si>
  <si>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</si>
  <si>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</si>
  <si>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</si>
  <si>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</si>
  <si>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</si>
  <si>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</si>
  <si>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</si>
  <si>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</si>
  <si>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</si>
  <si>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</si>
  <si>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</si>
  <si>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</si>
  <si>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</si>
  <si>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</si>
  <si>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</si>
  <si>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</si>
  <si>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</si>
  <si>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</si>
  <si>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</si>
  <si>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</si>
  <si>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</si>
  <si>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</si>
  <si>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</si>
  <si>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</si>
  <si>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</si>
  <si>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</si>
  <si>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</si>
  <si>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</si>
  <si>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</si>
  <si>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</si>
  <si>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</si>
  <si>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</si>
  <si>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</si>
  <si>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</si>
  <si>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</si>
  <si>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</si>
  <si>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</si>
  <si>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</si>
  <si>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</si>
  <si>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</si>
  <si>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</si>
  <si>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</si>
  <si>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</si>
  <si>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</si>
  <si>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</si>
  <si>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</si>
  <si>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</si>
  <si>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</si>
  <si>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</si>
  <si>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</si>
  <si>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</si>
  <si>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</si>
  <si>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</si>
  <si>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</si>
  <si>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</si>
  <si>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</si>
  <si>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</si>
  <si>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</si>
  <si>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</si>
  <si>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</si>
  <si>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</si>
  <si>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</si>
  <si>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</si>
  <si>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</si>
  <si>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</si>
  <si>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</si>
  <si>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</si>
  <si>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</si>
  <si>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</si>
  <si>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</si>
  <si>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</si>
  <si>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</si>
  <si>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</si>
  <si>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</si>
  <si>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</si>
  <si>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</si>
  <si>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</si>
  <si>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</si>
  <si>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</si>
  <si>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</si>
  <si>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</si>
  <si>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</si>
  <si>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</si>
  <si>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</si>
  <si>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</si>
  <si>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</si>
  <si>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</si>
  <si>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</si>
  <si>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</si>
  <si>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</si>
  <si>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</si>
  <si>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</si>
  <si>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</si>
  <si>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</si>
  <si>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</si>
  <si>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</si>
  <si>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</si>
  <si>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</si>
  <si>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</si>
  <si>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</si>
  <si>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</si>
  <si>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</si>
  <si>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</si>
  <si>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</si>
  <si>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</si>
  <si>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</si>
  <si>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</si>
  <si>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</si>
  <si>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</si>
  <si>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</si>
  <si>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</si>
  <si>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</si>
  <si>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</si>
  <si>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</si>
  <si>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</si>
  <si>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</si>
  <si>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</si>
  <si>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</si>
  <si>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</si>
  <si>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</si>
  <si>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</si>
  <si>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</si>
  <si>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</si>
  <si>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</si>
  <si>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</si>
  <si>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</si>
  <si>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</si>
  <si>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</si>
  <si>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</si>
  <si>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</si>
  <si>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</si>
  <si>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</si>
  <si>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</si>
  <si>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</si>
  <si>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</si>
  <si>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</si>
  <si>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</si>
  <si>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</si>
  <si>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</si>
  <si>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</si>
  <si>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</si>
  <si>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</si>
  <si>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</si>
  <si>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</si>
  <si>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</si>
  <si>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</si>
  <si>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</si>
  <si>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</si>
  <si>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</si>
  <si>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</si>
  <si>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</si>
  <si>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</si>
  <si>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</si>
  <si>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</si>
  <si>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</si>
  <si>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</si>
  <si>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</si>
  <si>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</si>
  <si>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</si>
  <si>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</si>
  <si>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</si>
  <si>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</si>
  <si>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</si>
  <si>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</si>
  <si>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</si>
  <si>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</si>
  <si>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</si>
  <si>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</si>
  <si>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</si>
  <si>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</si>
  <si>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</si>
  <si>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</si>
  <si>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</si>
  <si>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</si>
  <si>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</si>
  <si>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</si>
  <si>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</si>
  <si>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</si>
  <si>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</si>
  <si>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</si>
  <si>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</si>
  <si>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</si>
  <si>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</si>
  <si>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</si>
  <si>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</si>
  <si>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</si>
  <si>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</si>
  <si>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</si>
  <si>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</si>
  <si>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</si>
  <si>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</si>
  <si>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</si>
  <si>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</si>
  <si>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</si>
  <si>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</si>
  <si>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</si>
  <si>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</si>
  <si>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</si>
  <si>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</si>
  <si>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</si>
  <si>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</si>
  <si>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</si>
  <si>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</si>
  <si>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</si>
  <si>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</si>
  <si>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</si>
  <si>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</si>
  <si>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</si>
  <si>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</si>
  <si>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</si>
  <si>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</si>
  <si>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</si>
  <si>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</si>
  <si>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</si>
  <si>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</si>
  <si>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</si>
  <si>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</si>
  <si>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</si>
  <si>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</si>
  <si>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</si>
  <si>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</si>
  <si>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</si>
  <si>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</si>
  <si>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</si>
  <si>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</si>
  <si>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</si>
  <si>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</si>
  <si>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</si>
  <si>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</si>
  <si>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</si>
  <si>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</si>
  <si>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</si>
  <si>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</si>
  <si>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</si>
  <si>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</si>
  <si>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</si>
  <si>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</si>
  <si>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</si>
  <si>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</si>
  <si>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</si>
  <si>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</si>
  <si>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</si>
  <si>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</si>
  <si>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</si>
  <si>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</si>
  <si>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</si>
  <si>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</si>
  <si>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</si>
  <si>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</si>
  <si>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</si>
  <si>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</si>
  <si>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</si>
  <si>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</si>
  <si>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</si>
  <si>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</si>
  <si>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</si>
  <si>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</si>
  <si>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</si>
  <si>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</si>
  <si>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</si>
  <si>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</si>
  <si>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</si>
  <si>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</si>
  <si>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</si>
  <si>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</si>
  <si>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</si>
  <si>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</si>
  <si>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</si>
  <si>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</si>
  <si>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</si>
  <si>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</si>
  <si>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</si>
  <si>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</si>
  <si>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</si>
  <si>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</si>
  <si>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</si>
  <si>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</si>
  <si>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</si>
  <si>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</si>
  <si>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</si>
  <si>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</si>
  <si>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</si>
  <si>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</si>
  <si>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</si>
  <si>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</si>
  <si>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</si>
  <si>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</si>
  <si>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</si>
  <si>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</si>
  <si>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</si>
  <si>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</si>
  <si>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</si>
  <si>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</si>
  <si>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</si>
  <si>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</si>
  <si>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</si>
  <si>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</si>
  <si>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</si>
  <si>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</si>
  <si>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</si>
  <si>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</si>
  <si>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</si>
  <si>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</si>
  <si>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</si>
  <si>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</si>
  <si>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</si>
  <si>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</si>
  <si>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</si>
  <si>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</si>
  <si>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</si>
  <si>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</si>
  <si>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</si>
  <si>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</si>
  <si>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</si>
  <si>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</si>
  <si>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</si>
  <si>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</si>
  <si>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</si>
  <si>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</si>
  <si>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</si>
  <si>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</si>
  <si>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</si>
  <si>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</si>
  <si>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</si>
  <si>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</si>
  <si>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</si>
  <si>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</si>
  <si>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</si>
  <si>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</si>
  <si>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</si>
  <si>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</si>
  <si>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</si>
  <si>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</si>
  <si>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</si>
  <si>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</si>
  <si>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</si>
  <si>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</si>
  <si>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</si>
  <si>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</si>
  <si>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</si>
  <si>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</si>
  <si>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</si>
  <si>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</si>
  <si>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</si>
  <si>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</si>
  <si>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</si>
  <si>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</si>
  <si>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</si>
  <si>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</si>
  <si>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</si>
  <si>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</si>
  <si>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</si>
  <si>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</si>
  <si>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</si>
  <si>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</si>
  <si>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</si>
  <si>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</si>
  <si>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</si>
  <si>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</si>
  <si>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</si>
  <si>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</si>
  <si>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</si>
  <si>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</si>
  <si>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</si>
  <si>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</si>
  <si>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</si>
  <si>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</si>
  <si>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</si>
  <si>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</si>
  <si>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</si>
  <si>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</si>
  <si>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</si>
  <si>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</si>
  <si>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</si>
  <si>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</si>
  <si>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</si>
  <si>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</si>
  <si>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</si>
  <si>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</si>
  <si>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</si>
  <si>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</si>
  <si>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</si>
  <si>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</si>
  <si>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</si>
  <si>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</si>
  <si>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</si>
  <si>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</si>
  <si>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</si>
  <si>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</si>
  <si>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</si>
  <si>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</si>
  <si>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</si>
  <si>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</si>
  <si>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</si>
  <si>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</si>
  <si>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</si>
  <si>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</si>
  <si>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</si>
  <si>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</si>
  <si>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</si>
  <si>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</si>
  <si>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</si>
  <si>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</si>
  <si>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</si>
  <si>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</si>
  <si>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</si>
  <si>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</si>
  <si>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</si>
  <si>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</si>
  <si>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</si>
  <si>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</si>
  <si>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</si>
  <si>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</si>
  <si>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</si>
  <si>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</si>
  <si>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</si>
  <si>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</si>
  <si>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</si>
  <si>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</si>
  <si>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</si>
  <si>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</si>
  <si>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</si>
  <si>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</si>
  <si>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</si>
  <si>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</si>
  <si>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</si>
  <si>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</si>
  <si>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</si>
  <si>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</si>
  <si>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</si>
  <si>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</si>
  <si>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</si>
  <si>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</si>
  <si>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</si>
  <si>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</si>
  <si>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</si>
  <si>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</si>
  <si>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</si>
  <si>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</si>
  <si>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</si>
  <si>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</si>
  <si>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</si>
  <si>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</si>
  <si>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</si>
  <si>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</si>
  <si>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</si>
  <si>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</si>
  <si>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</si>
  <si>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</si>
  <si>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</si>
  <si>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</si>
  <si>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</si>
  <si>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</si>
  <si>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</si>
  <si>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</si>
  <si>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</si>
  <si>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</si>
  <si>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</si>
  <si>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</si>
  <si>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</si>
  <si>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</si>
  <si>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</si>
  <si>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</si>
  <si>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</si>
  <si>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</si>
  <si>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</si>
  <si>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</si>
  <si>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</si>
  <si>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</si>
  <si>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</si>
  <si>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</si>
  <si>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</si>
  <si>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</si>
  <si>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</si>
  <si>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</si>
  <si>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</si>
  <si>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</si>
  <si>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</si>
  <si>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</si>
  <si>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</si>
  <si>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</si>
  <si>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</si>
  <si>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</si>
  <si>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</si>
  <si>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</si>
  <si>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</si>
  <si>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</si>
  <si>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</si>
  <si>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</si>
  <si>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</si>
  <si>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</si>
  <si>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</si>
  <si>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</si>
  <si>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</si>
  <si>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</si>
  <si>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</si>
  <si>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</si>
  <si>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</si>
  <si>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</si>
  <si>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</si>
  <si>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</si>
  <si>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</si>
  <si>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</si>
  <si>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</si>
  <si>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</si>
  <si>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</si>
  <si>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</si>
  <si>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</si>
  <si>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</si>
  <si>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</si>
  <si>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</si>
  <si>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</si>
  <si>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</si>
  <si>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</si>
  <si>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</si>
  <si>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</si>
  <si>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</si>
  <si>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</si>
  <si>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</si>
  <si>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</si>
  <si>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</si>
  <si>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</si>
  <si>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</si>
  <si>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</si>
  <si>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</si>
  <si>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</si>
  <si>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</si>
  <si>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</si>
  <si>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</si>
  <si>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</si>
  <si>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</si>
  <si>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</si>
  <si>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</si>
  <si>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</si>
  <si>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</si>
  <si>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</si>
  <si>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</si>
  <si>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</si>
  <si>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</si>
  <si>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</si>
  <si>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</si>
  <si>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</si>
  <si>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</si>
  <si>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</si>
  <si>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</si>
  <si>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</si>
  <si>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</si>
  <si>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</si>
  <si>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</si>
  <si>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</si>
  <si>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</si>
  <si>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</si>
  <si>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</si>
  <si>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</si>
  <si>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</si>
  <si>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</si>
  <si>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</si>
  <si>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</si>
  <si>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</si>
  <si>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</si>
  <si>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</si>
  <si>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</si>
  <si>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</si>
  <si>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</si>
  <si>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</si>
  <si>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</si>
  <si>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</si>
  <si>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</si>
  <si>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</si>
  <si>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</si>
  <si>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</si>
  <si>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</si>
  <si>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</si>
  <si>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</si>
  <si>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</si>
  <si>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</si>
  <si>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</si>
  <si>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</si>
  <si>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</si>
  <si>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</si>
  <si>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</si>
  <si>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</si>
  <si>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</si>
  <si>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</si>
  <si>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</si>
  <si>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</si>
  <si>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</si>
  <si>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</si>
  <si>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</si>
  <si>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</si>
  <si>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</si>
  <si>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</si>
  <si>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</si>
  <si>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</si>
  <si>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</si>
  <si>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</si>
  <si>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</si>
  <si>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</si>
  <si>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</si>
  <si>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</si>
  <si>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</si>
  <si>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</si>
  <si>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</si>
  <si>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</si>
  <si>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</si>
  <si>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</si>
  <si>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</si>
  <si>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</si>
  <si>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</si>
  <si>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</si>
  <si>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</si>
  <si>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</si>
  <si>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</si>
  <si>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</si>
  <si>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</si>
  <si>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</si>
  <si>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</si>
  <si>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</si>
  <si>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</si>
  <si>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</si>
  <si>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</si>
  <si>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</si>
  <si>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</si>
  <si>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</si>
  <si>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</si>
  <si>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</si>
  <si>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</si>
  <si>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</si>
  <si>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</si>
  <si>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</si>
  <si>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</si>
  <si>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</si>
  <si>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</si>
  <si>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</si>
  <si>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</si>
  <si>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</si>
  <si>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</si>
  <si>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</si>
  <si>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</si>
  <si>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</si>
  <si>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</si>
  <si>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</si>
  <si>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</si>
  <si>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</si>
  <si>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</si>
  <si>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</si>
  <si>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</si>
  <si>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</si>
  <si>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</si>
  <si>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</si>
  <si>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</si>
  <si>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</si>
  <si>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</si>
  <si>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</si>
  <si>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</si>
  <si>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</si>
  <si>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</si>
  <si>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</si>
  <si>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</si>
  <si>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</si>
  <si>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</si>
  <si>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</si>
  <si>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</si>
  <si>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</si>
  <si>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</si>
  <si>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</si>
  <si>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</si>
  <si>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</si>
  <si>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</si>
  <si>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</si>
  <si>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</si>
  <si>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</si>
  <si>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</si>
  <si>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</si>
  <si>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</si>
  <si>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</si>
  <si>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</si>
  <si>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</si>
  <si>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</si>
  <si>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</si>
  <si>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</si>
  <si>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</si>
  <si>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</si>
  <si>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</si>
  <si>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</si>
  <si>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</si>
  <si>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</si>
  <si>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</si>
  <si>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</si>
  <si>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</si>
  <si>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</si>
  <si>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</si>
  <si>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</si>
  <si>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</si>
  <si>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</si>
  <si>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</si>
  <si>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</si>
  <si>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</si>
  <si>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</si>
  <si>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</si>
  <si>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</si>
  <si>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</si>
  <si>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</si>
  <si>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</si>
  <si>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</si>
  <si>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</si>
  <si>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</si>
  <si>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</si>
  <si>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</si>
  <si>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</si>
  <si>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</si>
  <si>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</si>
  <si>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</si>
  <si>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</si>
  <si>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</si>
  <si>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</si>
  <si>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</si>
  <si>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</si>
  <si>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</si>
  <si>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</si>
  <si>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</si>
  <si>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</si>
  <si>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</si>
  <si>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</si>
  <si>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</si>
  <si>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</si>
  <si>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</si>
  <si>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</si>
  <si>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</si>
  <si>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</si>
  <si>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</si>
  <si>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</si>
  <si>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</si>
  <si>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</si>
  <si>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</si>
  <si>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</si>
  <si>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</si>
  <si>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</si>
  <si>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</si>
  <si>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</si>
  <si>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</si>
  <si>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</si>
  <si>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</si>
  <si>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</si>
  <si>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</si>
  <si>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</si>
  <si>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</si>
  <si>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</si>
  <si>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</si>
  <si>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</si>
  <si>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</si>
  <si>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</si>
  <si>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</si>
  <si>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</si>
  <si>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</si>
  <si>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</si>
  <si>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</si>
  <si>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</si>
  <si>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</si>
  <si>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</si>
  <si>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</si>
  <si>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</si>
  <si>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</si>
  <si>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</si>
  <si>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</si>
  <si>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</si>
  <si>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</si>
  <si>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</si>
  <si>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</si>
  <si>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</si>
  <si>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</si>
  <si>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</si>
  <si>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</si>
  <si>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</si>
  <si>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</si>
  <si>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</si>
  <si>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</si>
  <si>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</si>
  <si>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</si>
  <si>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</si>
  <si>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</si>
  <si>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</si>
  <si>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</si>
  <si>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</si>
  <si>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</si>
  <si>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</si>
  <si>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</si>
  <si>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</si>
  <si>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</si>
  <si>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</si>
  <si>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</si>
  <si>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</si>
  <si>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</si>
  <si>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</si>
  <si>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</si>
  <si>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</si>
  <si>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</si>
  <si>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</si>
  <si>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</si>
  <si>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</si>
  <si>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</si>
  <si>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</si>
  <si>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</si>
  <si>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</si>
  <si>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</si>
  <si>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</si>
  <si>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</si>
  <si>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</si>
  <si>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</si>
  <si>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</si>
  <si>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</si>
  <si>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</si>
  <si>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</si>
  <si>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</si>
  <si>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</si>
  <si>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</si>
  <si>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</si>
  <si>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</si>
  <si>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</si>
  <si>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</si>
  <si>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</si>
  <si>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</si>
  <si>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</si>
  <si>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</si>
  <si>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</si>
  <si>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</si>
  <si>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</si>
  <si>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</si>
  <si>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</si>
  <si>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</si>
  <si>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</si>
  <si>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</si>
  <si>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</si>
  <si>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</si>
  <si>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</si>
  <si>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</si>
  <si>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</si>
  <si>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</si>
  <si>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</si>
  <si>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</si>
  <si>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</si>
  <si>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</si>
  <si>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</si>
  <si>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</si>
  <si>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</si>
  <si>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</si>
  <si>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</si>
  <si>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</si>
  <si>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</si>
  <si>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</si>
  <si>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</si>
  <si>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</si>
  <si>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</si>
  <si>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</si>
  <si>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</si>
  <si>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</si>
  <si>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</si>
  <si>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</si>
  <si>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</si>
  <si>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</si>
  <si>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</si>
  <si>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</si>
  <si>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</si>
  <si>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</si>
  <si>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</si>
  <si>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</si>
  <si>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</si>
  <si>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</si>
  <si>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</si>
  <si>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</si>
  <si>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</si>
  <si>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</si>
  <si>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</si>
  <si>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</si>
  <si>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</si>
  <si>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</si>
  <si>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</si>
  <si>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</si>
  <si>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</si>
  <si>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</si>
  <si>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</si>
  <si>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</si>
  <si>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</si>
  <si>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</si>
  <si>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</si>
  <si>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</si>
  <si>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</si>
  <si>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</si>
  <si>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</si>
  <si>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</si>
  <si>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</si>
  <si>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</si>
  <si>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</si>
  <si>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</si>
  <si>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</si>
  <si>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</si>
  <si>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</si>
  <si>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</si>
  <si>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</si>
  <si>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</si>
  <si>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</si>
  <si>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</si>
  <si>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</si>
  <si>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</si>
  <si>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</si>
  <si>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</si>
  <si>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</si>
  <si>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</si>
  <si>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</si>
  <si>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</si>
  <si>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</si>
  <si>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</si>
  <si>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</si>
  <si>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</si>
  <si>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</si>
  <si>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</si>
  <si>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</si>
  <si>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</si>
  <si>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</si>
  <si>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</si>
  <si>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</si>
  <si>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</si>
  <si>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</si>
  <si>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</si>
  <si>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</si>
  <si>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</si>
  <si>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</si>
  <si>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</si>
  <si>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</si>
  <si>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</si>
  <si>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</si>
  <si>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</si>
  <si>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</si>
  <si>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</si>
  <si>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</si>
  <si>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</si>
  <si>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</si>
  <si>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</si>
  <si>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</si>
  <si>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</si>
  <si>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</si>
  <si>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</si>
  <si>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</si>
  <si>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</si>
  <si>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</si>
  <si>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</si>
  <si>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</si>
  <si>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</si>
  <si>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</si>
  <si>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</si>
  <si>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</si>
  <si>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</si>
  <si>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</si>
  <si>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</si>
  <si>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</si>
  <si>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</si>
  <si>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</si>
  <si>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</si>
  <si>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</si>
  <si>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</si>
  <si>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</si>
  <si>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</si>
  <si>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</si>
  <si>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</si>
  <si>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</si>
  <si>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</si>
  <si>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</si>
  <si>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</si>
  <si>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</si>
  <si>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</si>
  <si>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</si>
  <si>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</si>
  <si>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</si>
  <si>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</si>
  <si>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</si>
  <si>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</si>
  <si>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</si>
  <si>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</si>
  <si>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</si>
  <si>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</si>
  <si>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</si>
  <si>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</si>
  <si>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</si>
  <si>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</si>
  <si>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</si>
  <si>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</si>
  <si>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</si>
  <si>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</si>
  <si>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</si>
  <si>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</si>
  <si>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</si>
  <si>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</si>
  <si>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</si>
  <si>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</si>
  <si>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</si>
  <si>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</si>
  <si>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</si>
  <si>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</si>
  <si>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</si>
  <si>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</si>
  <si>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</si>
  <si>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</si>
  <si>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</si>
  <si>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</si>
  <si>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</si>
  <si>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</si>
  <si>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</si>
  <si>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</si>
  <si>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</si>
  <si>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</si>
  <si>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</si>
  <si>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</si>
  <si>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</si>
  <si>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</si>
  <si>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</si>
  <si>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</si>
  <si>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</si>
  <si>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</si>
  <si>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</si>
  <si>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</si>
  <si>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</si>
  <si>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</si>
  <si>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</si>
  <si>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</si>
  <si>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</si>
  <si>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</si>
  <si>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</si>
  <si>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</si>
  <si>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</si>
  <si>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</si>
  <si>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</si>
  <si>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</si>
  <si>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</si>
  <si>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</si>
  <si>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</si>
  <si>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</si>
  <si>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</si>
  <si>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</si>
  <si>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</si>
  <si>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</si>
  <si>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</si>
  <si>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</si>
  <si>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</si>
  <si>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</si>
  <si>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</si>
  <si>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</si>
  <si>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</si>
  <si>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</si>
  <si>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</si>
  <si>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</si>
  <si>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</si>
  <si>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</si>
  <si>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</si>
  <si>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</si>
  <si>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</si>
  <si>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</si>
  <si>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</si>
  <si>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</si>
  <si>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</si>
  <si>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</si>
  <si>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</si>
  <si>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</si>
  <si>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</si>
  <si>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</si>
  <si>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</si>
  <si>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</si>
  <si>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</si>
  <si>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</si>
  <si>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</si>
  <si>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</si>
  <si>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</si>
  <si>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</si>
  <si>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</si>
  <si>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</si>
  <si>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</si>
  <si>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</si>
  <si>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</si>
  <si>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</si>
  <si>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</si>
  <si>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</si>
  <si>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</si>
  <si>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</si>
  <si>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</si>
  <si>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</si>
  <si>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</si>
  <si>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</si>
  <si>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</si>
  <si>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</si>
  <si>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</si>
  <si>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</si>
  <si>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</si>
  <si>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</si>
  <si>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</si>
  <si>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</si>
  <si>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</si>
  <si>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</si>
  <si>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</si>
  <si>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</si>
  <si>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</si>
  <si>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</si>
  <si>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</si>
  <si>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</si>
  <si>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</si>
  <si>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</si>
  <si>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</si>
  <si>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</si>
  <si>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</si>
  <si>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</si>
  <si>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</si>
  <si>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</si>
  <si>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</si>
  <si>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</si>
  <si>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</si>
  <si>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</si>
  <si>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</si>
  <si>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</si>
  <si>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</si>
  <si>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</si>
  <si>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</si>
  <si>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</si>
  <si>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</si>
  <si>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</si>
  <si>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</si>
  <si>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</si>
  <si>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</si>
  <si>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</si>
  <si>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</si>
  <si>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</si>
  <si>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</si>
  <si>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</si>
  <si>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</si>
  <si>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</si>
  <si>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</si>
  <si>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</si>
  <si>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</si>
  <si>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</si>
  <si>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</si>
  <si>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</si>
  <si>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</si>
  <si>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</si>
  <si>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</si>
  <si>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</si>
  <si>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</si>
  <si>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</si>
  <si>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</si>
  <si>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</si>
  <si>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</si>
  <si>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</si>
  <si>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</si>
  <si>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</si>
  <si>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</si>
  <si>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</si>
  <si>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</si>
  <si>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</si>
  <si>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</si>
  <si>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</si>
  <si>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</si>
  <si>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</si>
  <si>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</si>
  <si>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</si>
  <si>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</si>
  <si>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</si>
  <si>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</si>
  <si>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</si>
  <si>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</si>
  <si>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</si>
  <si>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</si>
  <si>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</si>
  <si>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</si>
  <si>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</si>
  <si>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</si>
  <si>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</si>
  <si>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</si>
  <si>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</si>
  <si>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</si>
  <si>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</si>
  <si>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</si>
  <si>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</si>
  <si>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</si>
  <si>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</si>
  <si>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</si>
  <si>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</si>
  <si>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</si>
  <si>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</si>
  <si>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</si>
  <si>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</si>
  <si>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</si>
  <si>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</si>
  <si>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</si>
  <si>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</si>
  <si>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</si>
  <si>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</si>
  <si>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</si>
  <si>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</si>
  <si>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</si>
  <si>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</si>
  <si>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</si>
  <si>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</si>
  <si>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</si>
  <si>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</si>
  <si>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</si>
  <si>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</si>
  <si>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</si>
  <si>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</si>
  <si>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</si>
  <si>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</si>
  <si>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</si>
  <si>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</si>
  <si>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</si>
  <si>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</si>
  <si>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</si>
  <si>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</si>
  <si>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</si>
  <si>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</si>
  <si>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</si>
  <si>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</si>
  <si>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</si>
  <si>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</si>
  <si>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</si>
  <si>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</si>
  <si>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</si>
  <si>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</si>
  <si>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</si>
  <si>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</si>
  <si>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</si>
  <si>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</si>
  <si>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</si>
  <si>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</si>
  <si>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</si>
  <si>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</si>
  <si>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</si>
  <si>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</si>
  <si>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</si>
  <si>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</si>
  <si>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</si>
  <si>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</si>
  <si>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</si>
  <si>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</si>
  <si>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</si>
  <si>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</si>
  <si>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</si>
  <si>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</si>
  <si>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</si>
  <si>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</si>
  <si>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</si>
  <si>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</si>
  <si>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</si>
  <si>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</si>
  <si>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</si>
  <si>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</si>
  <si>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</si>
  <si>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</si>
  <si>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</si>
  <si>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</si>
  <si>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</si>
  <si>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</si>
  <si>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</si>
  <si>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</si>
  <si>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</si>
  <si>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</si>
  <si>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</si>
  <si>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</si>
  <si>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</si>
  <si>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</si>
  <si>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</si>
  <si>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</si>
  <si>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</si>
  <si>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</si>
  <si>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</si>
  <si>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</si>
  <si>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</si>
  <si>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</si>
  <si>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</si>
  <si>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</si>
  <si>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</si>
  <si>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</si>
  <si>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</si>
  <si>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</si>
  <si>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</si>
  <si>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</si>
  <si>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</si>
  <si>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</si>
  <si>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</si>
  <si>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</si>
  <si>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</si>
  <si>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</si>
  <si>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</si>
  <si>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</si>
  <si>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</si>
  <si>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</si>
  <si>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</si>
  <si>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</si>
  <si>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</si>
  <si>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</si>
  <si>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</si>
  <si>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</si>
  <si>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</si>
  <si>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</si>
  <si>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</si>
  <si>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</si>
  <si>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</si>
  <si>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</si>
  <si>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</si>
  <si>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</si>
  <si>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</si>
  <si>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</si>
  <si>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</si>
  <si>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</si>
  <si>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</si>
  <si>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</si>
  <si>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</si>
  <si>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</si>
  <si>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</si>
  <si>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</si>
  <si>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</si>
  <si>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</si>
  <si>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</si>
  <si>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</si>
  <si>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</si>
  <si>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</si>
  <si>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</si>
  <si>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</si>
  <si>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</si>
  <si>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</si>
  <si>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</si>
  <si>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</si>
  <si>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</si>
  <si>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</si>
  <si>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</si>
  <si>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</si>
  <si>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</si>
  <si>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</si>
  <si>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</si>
  <si>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</si>
  <si>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</si>
  <si>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</si>
  <si>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</si>
  <si>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</si>
  <si>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</si>
  <si>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</si>
  <si>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</si>
  <si>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</si>
  <si>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</si>
  <si>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</si>
  <si>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</si>
  <si>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</si>
  <si>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</si>
  <si>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</si>
  <si>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</si>
  <si>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</si>
  <si>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</si>
  <si>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</si>
  <si>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</si>
  <si>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</si>
  <si>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</si>
  <si>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</si>
  <si>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</si>
  <si>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</si>
  <si>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</si>
  <si>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</si>
  <si>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</si>
  <si>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</si>
  <si>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</si>
  <si>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</si>
  <si>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</si>
  <si>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</si>
  <si>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</si>
  <si>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</si>
  <si>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</si>
  <si>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</si>
  <si>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</si>
  <si>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</si>
  <si>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</si>
  <si>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</si>
  <si>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</si>
  <si>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</si>
  <si>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</si>
  <si>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</si>
  <si>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</si>
  <si>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</si>
  <si>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</si>
  <si>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</si>
  <si>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</si>
  <si>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</si>
  <si>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</si>
  <si>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</si>
  <si>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</si>
  <si>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</si>
  <si>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</si>
  <si>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</si>
  <si>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</si>
  <si>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</si>
  <si>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</si>
  <si>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</si>
  <si>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</si>
  <si>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</si>
  <si>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</si>
  <si>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</si>
  <si>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</si>
  <si>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</si>
  <si>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</si>
  <si>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</si>
  <si>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</si>
  <si>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</si>
  <si>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</si>
  <si>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</si>
  <si>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</si>
  <si>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</si>
  <si>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</si>
  <si>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</si>
  <si>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</si>
  <si>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</si>
  <si>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</si>
  <si>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</si>
  <si>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</si>
  <si>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</si>
  <si>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</si>
  <si>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</si>
  <si>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</si>
  <si>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</si>
  <si>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</si>
  <si>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</si>
  <si>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</si>
  <si>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</si>
  <si>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</si>
  <si>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</si>
  <si>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</si>
  <si>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</si>
  <si>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</si>
  <si>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</si>
  <si>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</si>
  <si>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</si>
  <si>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</si>
  <si>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</si>
  <si>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</si>
  <si>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</si>
  <si>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</si>
  <si>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</si>
  <si>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</si>
  <si>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</si>
  <si>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</si>
  <si>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</si>
  <si>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</si>
  <si>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</si>
  <si>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</si>
  <si>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</si>
  <si>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</si>
  <si>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</si>
  <si>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</si>
  <si>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</si>
  <si>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</si>
  <si>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</si>
  <si>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</si>
  <si>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</si>
  <si>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</si>
  <si>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</si>
  <si>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</si>
  <si>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</si>
  <si>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</si>
  <si>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</si>
  <si>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</si>
  <si>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</si>
  <si>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</si>
  <si>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</si>
  <si>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</si>
  <si>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</si>
  <si>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</si>
  <si>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</si>
  <si>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</si>
  <si>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</si>
  <si>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</si>
  <si>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</si>
  <si>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</si>
  <si>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</si>
  <si>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</si>
  <si>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</si>
  <si>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</si>
  <si>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</si>
  <si>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</si>
  <si>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</si>
  <si>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</si>
  <si>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</si>
  <si>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</si>
  <si>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</si>
  <si>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</si>
  <si>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</si>
  <si>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</si>
  <si>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</si>
  <si>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</si>
  <si>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</si>
  <si>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</si>
  <si>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</si>
  <si>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</si>
  <si>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</si>
  <si>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</si>
  <si>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</si>
  <si>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</si>
  <si>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</si>
  <si>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</si>
  <si>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</si>
  <si>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</si>
  <si>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</si>
  <si>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</si>
  <si>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</si>
  <si>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</si>
  <si>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</si>
  <si>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</si>
  <si>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</si>
  <si>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</si>
  <si>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</si>
  <si>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</si>
  <si>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</si>
  <si>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</si>
  <si>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</si>
  <si>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</si>
  <si>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</si>
  <si>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</si>
  <si>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</si>
  <si>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</si>
  <si>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</si>
  <si>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</si>
  <si>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</si>
  <si>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</si>
  <si>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</si>
  <si>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</si>
  <si>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</si>
  <si>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</si>
  <si>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</si>
  <si>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</si>
  <si>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</si>
  <si>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</si>
  <si>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</si>
  <si>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</si>
  <si>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</si>
  <si>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</si>
  <si>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</si>
  <si>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</si>
  <si>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</si>
  <si>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</si>
  <si>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</si>
  <si>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</si>
  <si>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</si>
  <si>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</si>
  <si>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</si>
  <si>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</si>
  <si>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</si>
  <si>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</si>
  <si>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</si>
  <si>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</si>
  <si>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</si>
  <si>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</si>
  <si>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</si>
  <si>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</si>
  <si>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</si>
  <si>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</si>
  <si>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</si>
  <si>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</si>
  <si>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</si>
  <si>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</si>
  <si>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</si>
  <si>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</si>
  <si>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</si>
  <si>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</si>
  <si>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</si>
  <si>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</si>
  <si>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</si>
  <si>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</si>
  <si>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</si>
  <si>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</si>
  <si>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</si>
  <si>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</si>
  <si>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</si>
  <si>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</si>
  <si>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</si>
  <si>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</si>
  <si>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</si>
  <si>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</si>
  <si>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</si>
  <si>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</si>
  <si>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</si>
  <si>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</si>
  <si>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</si>
  <si>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</si>
  <si>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</si>
  <si>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</si>
  <si>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</si>
  <si>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</si>
  <si>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</si>
  <si>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</si>
  <si>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</si>
  <si>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</si>
  <si>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</si>
  <si>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</si>
  <si>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</si>
  <si>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</si>
  <si>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</si>
  <si>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</si>
  <si>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</si>
  <si>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</si>
  <si>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</si>
  <si>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</si>
  <si>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</si>
  <si>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</si>
  <si>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</si>
  <si>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</si>
  <si>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</si>
  <si>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</si>
  <si>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</si>
  <si>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</si>
  <si>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</si>
  <si>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</si>
  <si>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</si>
  <si>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</si>
  <si>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</si>
  <si>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</si>
  <si>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</si>
  <si>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</si>
  <si>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</si>
  <si>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</si>
  <si>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</si>
  <si>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</si>
  <si>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</si>
  <si>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</si>
  <si>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</si>
  <si>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</si>
  <si>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</si>
  <si>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</si>
  <si>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</si>
  <si>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</si>
  <si>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</si>
  <si>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</si>
  <si>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</si>
  <si>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</si>
  <si>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</si>
  <si>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</si>
  <si>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</si>
  <si>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</si>
  <si>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</si>
  <si>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</si>
  <si>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</si>
  <si>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</si>
  <si>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</si>
  <si>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</si>
  <si>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</si>
  <si>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</si>
  <si>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</si>
  <si>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</si>
  <si>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</si>
  <si>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</si>
  <si>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</si>
  <si>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</si>
  <si>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</si>
  <si>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</si>
  <si>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</si>
  <si>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</si>
  <si>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</si>
  <si>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</si>
  <si>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</si>
  <si>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</si>
  <si>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</si>
  <si>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</si>
  <si>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</si>
  <si>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</si>
  <si>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</si>
  <si>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</si>
  <si>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</si>
  <si>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</si>
  <si>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</si>
  <si>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</si>
  <si>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</si>
  <si>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</si>
  <si>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</si>
  <si>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</si>
  <si>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</si>
  <si>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</si>
  <si>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</si>
  <si>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</si>
  <si>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</si>
  <si>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</si>
  <si>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</si>
  <si>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</si>
  <si>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</si>
  <si>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</si>
  <si>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</si>
  <si>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</si>
  <si>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</si>
  <si>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</si>
  <si>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</si>
  <si>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</si>
  <si>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</si>
  <si>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</si>
  <si>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</si>
  <si>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</si>
  <si>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</si>
  <si>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</si>
  <si>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</si>
  <si>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</si>
  <si>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</si>
  <si>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</si>
  <si>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</si>
  <si>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</si>
  <si>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</si>
  <si>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</si>
  <si>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</si>
  <si>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</si>
  <si>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</si>
  <si>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</si>
  <si>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</si>
  <si>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</si>
  <si>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</si>
  <si>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</si>
  <si>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</si>
  <si>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</si>
  <si>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</si>
  <si>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</si>
  <si>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</si>
  <si>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</si>
  <si>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</si>
  <si>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</si>
  <si>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</si>
  <si>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</si>
  <si>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</si>
  <si>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</si>
  <si>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</si>
  <si>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</si>
  <si>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</si>
  <si>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</si>
  <si>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</si>
  <si>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</si>
  <si>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</si>
  <si>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</si>
  <si>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</si>
  <si>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</si>
  <si>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</si>
  <si>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</si>
  <si>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</si>
  <si>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</si>
  <si>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</si>
  <si>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</si>
  <si>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</si>
  <si>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</si>
  <si>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</si>
  <si>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</si>
  <si>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</si>
  <si>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</si>
  <si>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</si>
  <si>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</si>
  <si>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</si>
  <si>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</si>
  <si>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</si>
  <si>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</si>
  <si>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</si>
  <si>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</si>
  <si>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</si>
  <si>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</si>
  <si>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</si>
  <si>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</si>
  <si>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</si>
  <si>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</si>
  <si>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</si>
  <si>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</si>
  <si>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</si>
  <si>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</si>
  <si>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</si>
  <si>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</si>
  <si>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</si>
  <si>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</si>
  <si>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</si>
  <si>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</si>
  <si>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</si>
  <si>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</si>
  <si>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</si>
  <si>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</si>
  <si>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</si>
  <si>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</si>
  <si>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</si>
  <si>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</si>
  <si>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</si>
  <si>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</si>
  <si>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</si>
  <si>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</si>
  <si>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</si>
  <si>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</si>
  <si>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</si>
  <si>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</si>
  <si>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</si>
  <si>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</si>
  <si>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</si>
  <si>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</si>
  <si>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</si>
  <si>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</si>
  <si>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</si>
  <si>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</si>
  <si>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</si>
  <si>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</si>
  <si>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</si>
  <si>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</si>
  <si>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</si>
  <si>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</si>
  <si>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</si>
  <si>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</si>
  <si>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</si>
  <si>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</si>
  <si>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</si>
  <si>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</si>
  <si>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</si>
  <si>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</si>
  <si>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</si>
  <si>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</si>
  <si>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</si>
  <si>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</si>
  <si>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</si>
  <si>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</si>
  <si>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</si>
  <si>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</si>
  <si>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</si>
  <si>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</si>
  <si>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</si>
  <si>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</si>
  <si>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</si>
  <si>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</si>
  <si>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</si>
  <si>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</si>
  <si>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</si>
  <si>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</si>
  <si>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</si>
  <si>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</si>
  <si>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</si>
  <si>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</si>
  <si>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</si>
  <si>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</si>
  <si>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</si>
  <si>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</si>
  <si>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</si>
  <si>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</si>
  <si>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</si>
  <si>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</si>
  <si>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</si>
  <si>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</si>
  <si>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</si>
  <si>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</si>
  <si>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</si>
  <si>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</si>
  <si>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</si>
  <si>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</si>
  <si>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</si>
  <si>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</si>
  <si>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</si>
  <si>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</si>
  <si>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</si>
  <si>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</si>
  <si>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</si>
  <si>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</si>
  <si>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</si>
  <si>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</si>
  <si>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</si>
  <si>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</si>
  <si>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</si>
  <si>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</si>
  <si>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</si>
  <si>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</si>
  <si>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</si>
  <si>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</si>
  <si>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</si>
  <si>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</si>
  <si>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</si>
  <si>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</si>
  <si>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</si>
  <si>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</si>
  <si>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</si>
  <si>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</si>
  <si>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</si>
  <si>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</si>
  <si>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</si>
  <si>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</si>
  <si>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</si>
  <si>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</si>
  <si>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</si>
  <si>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</si>
  <si>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</si>
  <si>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</si>
  <si>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</si>
  <si>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</si>
  <si>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</si>
  <si>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</si>
  <si>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</si>
  <si>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</si>
  <si>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</si>
  <si>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</si>
  <si>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</si>
  <si>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</si>
  <si>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</si>
  <si>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</si>
  <si>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</si>
  <si>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</si>
  <si>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</si>
  <si>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</si>
  <si>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</si>
  <si>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</si>
  <si>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</si>
  <si>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</si>
  <si>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</si>
  <si>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</si>
  <si>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</si>
  <si>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</si>
  <si>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</si>
  <si>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</si>
  <si>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</si>
  <si>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</si>
  <si>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</si>
  <si>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</si>
  <si>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</si>
  <si>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</si>
  <si>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</si>
  <si>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</si>
  <si>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</si>
  <si>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</si>
  <si>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</si>
  <si>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</si>
  <si>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</si>
  <si>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</si>
  <si>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</si>
  <si>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</si>
  <si>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</si>
  <si>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</si>
  <si>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</si>
  <si>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</si>
  <si>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</si>
  <si>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</si>
  <si>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</si>
  <si>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</si>
  <si>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</si>
  <si>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</si>
  <si>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</si>
  <si>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</si>
  <si>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</si>
  <si>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</si>
  <si>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</si>
  <si>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</si>
  <si>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</si>
  <si>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</si>
  <si>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</si>
  <si>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</si>
  <si>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</si>
  <si>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</si>
  <si>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</si>
  <si>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</si>
  <si>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</si>
  <si>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</si>
  <si>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</si>
  <si>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</si>
  <si>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</si>
  <si>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</si>
  <si>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</si>
  <si>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</si>
  <si>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</si>
  <si>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</si>
  <si>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</si>
  <si>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</si>
  <si>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</si>
  <si>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</si>
  <si>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</si>
  <si>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</si>
  <si>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</si>
  <si>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</si>
  <si>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</si>
  <si>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</si>
  <si>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</si>
  <si>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</si>
  <si>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</si>
  <si>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</si>
  <si>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</si>
  <si>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</si>
  <si>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</si>
  <si>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</si>
  <si>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</si>
  <si>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</si>
  <si>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</si>
  <si>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</si>
  <si>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</si>
  <si>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</si>
  <si>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</si>
  <si>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</si>
  <si>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</si>
  <si>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</si>
  <si>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</si>
  <si>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</si>
  <si>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</si>
  <si>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</si>
  <si>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</si>
  <si>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</si>
  <si>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</si>
  <si>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</si>
  <si>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</si>
  <si>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</si>
  <si>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</si>
  <si>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</si>
  <si>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</si>
  <si>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</si>
  <si>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</si>
  <si>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</si>
  <si>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</si>
  <si>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</si>
  <si>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</si>
  <si>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</si>
  <si>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</si>
  <si>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</si>
  <si>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</si>
  <si>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</si>
  <si>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</si>
  <si>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</si>
  <si>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</si>
  <si>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</si>
  <si>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</si>
  <si>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</si>
  <si>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</si>
  <si>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</si>
  <si>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</si>
  <si>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</si>
  <si>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</si>
  <si>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</si>
  <si>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</si>
  <si>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</si>
  <si>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</si>
  <si>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</si>
  <si>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</si>
  <si>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</si>
  <si>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</si>
  <si>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</si>
  <si>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</si>
  <si>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</si>
  <si>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</si>
  <si>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</si>
  <si>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</si>
  <si>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</si>
  <si>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</si>
  <si>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</si>
  <si>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</si>
  <si>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</si>
  <si>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</si>
  <si>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</si>
  <si>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</si>
  <si>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</si>
  <si>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</si>
  <si>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</si>
  <si>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</si>
  <si>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</si>
  <si>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</si>
  <si>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</si>
  <si>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</si>
  <si>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</si>
  <si>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</si>
  <si>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</si>
  <si>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</si>
  <si>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</si>
  <si>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</si>
  <si>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</si>
  <si>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</si>
  <si>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</si>
  <si>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</si>
  <si>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</si>
  <si>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</si>
  <si>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</si>
  <si>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</si>
  <si>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</si>
  <si>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</si>
  <si>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</si>
  <si>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</si>
  <si>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</si>
  <si>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</si>
  <si>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</si>
  <si>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</si>
  <si>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</si>
  <si>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</si>
  <si>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</si>
  <si>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</si>
  <si>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</si>
  <si>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</si>
  <si>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</si>
  <si>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</si>
  <si>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</si>
  <si>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</si>
  <si>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</si>
  <si>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</si>
  <si>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</si>
  <si>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</si>
  <si>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</si>
  <si>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</si>
  <si>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</si>
  <si>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</si>
  <si>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</si>
  <si>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</si>
  <si>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</si>
  <si>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</si>
  <si>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</si>
  <si>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</si>
  <si>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</si>
  <si>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</si>
  <si>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</si>
  <si>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</si>
  <si>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</si>
  <si>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</si>
  <si>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</si>
  <si>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</si>
  <si>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</si>
  <si>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</si>
  <si>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</si>
  <si>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</si>
  <si>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</si>
  <si>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</si>
  <si>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</si>
  <si>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</si>
  <si>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</si>
  <si>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</si>
  <si>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</si>
  <si>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</si>
  <si>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</si>
  <si>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</si>
  <si>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</si>
  <si>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</si>
  <si>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</si>
  <si>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</si>
  <si>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</si>
  <si>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</si>
  <si>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</si>
  <si>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</si>
  <si>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</si>
  <si>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</si>
  <si>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</si>
  <si>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</si>
  <si>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</si>
  <si>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</si>
  <si>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</si>
  <si>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</si>
  <si>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</si>
  <si>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</si>
  <si>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</si>
  <si>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</si>
  <si>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</si>
  <si>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</si>
  <si>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</si>
  <si>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</si>
  <si>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</si>
  <si>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</si>
  <si>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</si>
  <si>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</si>
  <si>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</si>
  <si>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</si>
  <si>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</si>
  <si>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</si>
  <si>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</si>
  <si>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</si>
  <si>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</si>
  <si>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</si>
  <si>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</si>
  <si>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</si>
  <si>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</si>
  <si>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</si>
  <si>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</si>
  <si>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</si>
  <si>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</si>
  <si>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</si>
  <si>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</si>
  <si>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</si>
  <si>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</si>
  <si>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</si>
  <si>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</si>
  <si>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</si>
  <si>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</si>
  <si>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</si>
  <si>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</si>
  <si>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</si>
  <si>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</si>
  <si>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</si>
  <si>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</si>
  <si>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</si>
  <si>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</si>
  <si>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</si>
  <si>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</si>
  <si>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</si>
  <si>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</si>
  <si>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</si>
  <si>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</si>
  <si>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</si>
  <si>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</si>
  <si>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</si>
  <si>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</si>
  <si>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</si>
  <si>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</si>
  <si>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</si>
  <si>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</si>
  <si>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</si>
  <si>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</si>
  <si>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</si>
  <si>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</si>
  <si>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</si>
  <si>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</si>
  <si>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</si>
  <si>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</si>
  <si>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</si>
  <si>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</si>
  <si>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</si>
  <si>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</si>
  <si>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</si>
  <si>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</si>
  <si>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</si>
  <si>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</si>
  <si>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</si>
  <si>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</si>
  <si>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</si>
  <si>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</si>
  <si>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</si>
  <si>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</si>
  <si>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</si>
  <si>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</si>
  <si>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</si>
  <si>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</si>
  <si>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</si>
  <si>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</si>
  <si>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</si>
  <si>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</si>
  <si>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</si>
  <si>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</si>
  <si>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</si>
  <si>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</si>
  <si>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</si>
  <si>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</si>
  <si>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</si>
  <si>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</si>
  <si>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</si>
  <si>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</si>
  <si>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</si>
  <si>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</si>
  <si>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</si>
  <si>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</si>
  <si>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</si>
  <si>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</si>
  <si>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</si>
  <si>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</si>
  <si>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</si>
  <si>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</si>
  <si>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</si>
  <si>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</si>
  <si>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</si>
  <si>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</si>
  <si>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</si>
  <si>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</si>
  <si>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</si>
  <si>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</si>
  <si>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</si>
  <si>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</si>
  <si>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</si>
  <si>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</si>
  <si>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</si>
  <si>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</si>
  <si>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</si>
  <si>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</si>
  <si>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</si>
  <si>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</si>
  <si>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</si>
  <si>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</si>
  <si>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</si>
  <si>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</si>
  <si>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</si>
  <si>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</si>
  <si>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</si>
  <si>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</si>
  <si>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</si>
  <si>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</si>
  <si>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</si>
  <si>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</si>
  <si>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</si>
  <si>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</si>
  <si>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</si>
  <si>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</si>
  <si>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</si>
  <si>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</si>
  <si>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</si>
  <si>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</si>
  <si>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</si>
  <si>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</si>
  <si>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</si>
  <si>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</si>
  <si>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</si>
  <si>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</si>
  <si>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</si>
  <si>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</si>
  <si>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</si>
  <si>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</si>
  <si>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</si>
  <si>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</si>
  <si>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</si>
  <si>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</si>
  <si>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</si>
  <si>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</si>
  <si>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</si>
  <si>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</si>
  <si>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</si>
  <si>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</si>
  <si>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</si>
  <si>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</si>
  <si>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</si>
  <si>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</si>
  <si>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</si>
  <si>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</si>
  <si>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</si>
  <si>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</si>
  <si>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</si>
  <si>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</si>
  <si>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</si>
  <si>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</si>
  <si>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</si>
  <si>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</si>
  <si>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</si>
  <si>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</si>
  <si>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</si>
  <si>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</si>
  <si>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</si>
  <si>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</si>
  <si>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</si>
  <si>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</si>
  <si>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</si>
  <si>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</si>
  <si>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</si>
  <si>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</si>
  <si>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</si>
  <si>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</si>
  <si>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</si>
  <si>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</si>
  <si>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</si>
  <si>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</si>
  <si>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</si>
  <si>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</si>
  <si>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</si>
  <si>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</si>
  <si>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</si>
  <si>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</si>
  <si>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</si>
  <si>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</si>
  <si>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</si>
  <si>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</si>
  <si>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</si>
  <si>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</si>
  <si>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</si>
  <si>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</si>
  <si>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</si>
  <si>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</si>
  <si>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</si>
  <si>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</si>
  <si>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</si>
  <si>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</si>
  <si>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</si>
  <si>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</si>
  <si>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</si>
  <si>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</si>
  <si>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</si>
  <si>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</si>
  <si>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</si>
  <si>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</si>
  <si>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</si>
  <si>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</si>
  <si>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</si>
  <si>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</si>
  <si>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</si>
  <si>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</si>
  <si>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</si>
  <si>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</si>
  <si>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</si>
  <si>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</si>
  <si>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</si>
  <si>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</si>
  <si>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</si>
  <si>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</si>
  <si>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</si>
  <si>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</si>
  <si>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</si>
  <si>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</si>
  <si>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</si>
  <si>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</si>
  <si>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</si>
  <si>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</si>
  <si>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</si>
  <si>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</si>
  <si>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</si>
  <si>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</si>
  <si>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</si>
  <si>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</si>
  <si>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</si>
  <si>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</si>
  <si>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</si>
  <si>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</si>
  <si>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</si>
  <si>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</si>
  <si>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</si>
  <si>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</si>
  <si>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</si>
  <si>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</si>
  <si>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</si>
  <si>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</si>
  <si>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</si>
  <si>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</si>
  <si>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</si>
  <si>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</si>
  <si>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</si>
  <si>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</si>
  <si>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</si>
  <si>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</si>
  <si>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</si>
  <si>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</si>
  <si>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</si>
  <si>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</si>
  <si>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</si>
  <si>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</si>
  <si>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</si>
  <si>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</si>
  <si>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</si>
  <si>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</si>
  <si>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</si>
  <si>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</si>
  <si>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</si>
  <si>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</si>
  <si>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</si>
  <si>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</si>
  <si>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</si>
  <si>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</si>
  <si>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</si>
  <si>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</si>
  <si>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</si>
  <si>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</si>
  <si>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</si>
  <si>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</si>
  <si>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</si>
  <si>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</si>
  <si>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</si>
  <si>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</si>
  <si>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</si>
  <si>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</si>
  <si>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</si>
  <si>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</si>
  <si>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</si>
  <si>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</si>
  <si>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</si>
  <si>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</si>
  <si>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</si>
  <si>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</si>
  <si>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</si>
  <si>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</si>
  <si>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</si>
  <si>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</si>
  <si>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</si>
  <si>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</si>
  <si>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</si>
  <si>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</si>
  <si>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</si>
  <si>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</si>
  <si>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</si>
  <si>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</si>
  <si>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</si>
  <si>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</si>
  <si>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</si>
  <si>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</si>
  <si>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</si>
  <si>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</si>
  <si>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</si>
  <si>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</si>
  <si>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</si>
  <si>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</si>
  <si>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</si>
  <si>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</si>
  <si>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</si>
  <si>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</si>
  <si>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</si>
  <si>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</si>
  <si>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</si>
  <si>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</si>
  <si>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</si>
  <si>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</si>
  <si>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</si>
  <si>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</si>
  <si>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</si>
  <si>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</si>
  <si>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</si>
  <si>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</si>
  <si>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</si>
  <si>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</si>
  <si>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</si>
  <si>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</si>
  <si>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</si>
  <si>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</si>
  <si>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</si>
  <si>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</si>
  <si>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</si>
  <si>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</si>
  <si>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</si>
  <si>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</si>
  <si>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</si>
  <si>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</si>
  <si>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</si>
  <si>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</si>
  <si>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</si>
  <si>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</si>
  <si>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</si>
  <si>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</si>
  <si>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</si>
  <si>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</si>
  <si>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</si>
  <si>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</si>
  <si>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</si>
  <si>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</si>
  <si>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</si>
  <si>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</si>
  <si>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</si>
  <si>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</si>
  <si>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</si>
  <si>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</si>
  <si>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</si>
  <si>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</si>
  <si>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</si>
  <si>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</si>
  <si>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</si>
  <si>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</si>
  <si>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</si>
  <si>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</si>
  <si>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</si>
  <si>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</si>
  <si>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</si>
  <si>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</si>
  <si>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</si>
  <si>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</si>
  <si>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</si>
  <si>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</si>
  <si>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</si>
  <si>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</si>
  <si>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</si>
  <si>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</si>
  <si>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</si>
  <si>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</si>
  <si>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</si>
  <si>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</si>
  <si>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</si>
  <si>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</si>
  <si>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</si>
  <si>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</si>
  <si>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</si>
  <si>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</si>
  <si>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</si>
  <si>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</si>
  <si>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</si>
  <si>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</si>
  <si>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</si>
  <si>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</si>
  <si>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</si>
  <si>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</si>
  <si>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</si>
  <si>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</si>
  <si>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</si>
  <si>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</si>
  <si>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</si>
  <si>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</si>
  <si>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</si>
  <si>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</si>
  <si>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</si>
  <si>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</si>
  <si>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</si>
  <si>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</si>
  <si>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</si>
  <si>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</si>
  <si>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</si>
  <si>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</si>
  <si>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</si>
  <si>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</si>
  <si>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</si>
  <si>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</si>
  <si>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</si>
  <si>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</si>
  <si>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</si>
  <si>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</si>
  <si>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</si>
  <si>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</si>
  <si>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</si>
  <si>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</si>
  <si>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</si>
  <si>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</si>
  <si>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</si>
  <si>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</si>
  <si>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</si>
  <si>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</si>
  <si>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</si>
  <si>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</si>
  <si>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</si>
  <si>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</si>
  <si>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</si>
  <si>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</si>
  <si>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</si>
  <si>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</si>
  <si>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</si>
  <si>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</si>
  <si>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</si>
  <si>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</si>
  <si>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</si>
  <si>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</si>
  <si>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</si>
  <si>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</si>
  <si>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</si>
  <si>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</si>
  <si>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</si>
  <si>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</si>
  <si>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</si>
  <si>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</si>
  <si>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</si>
  <si>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</si>
  <si>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</si>
  <si>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</si>
  <si>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</si>
  <si>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</si>
  <si>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</si>
  <si>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</si>
  <si>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</si>
  <si>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</si>
  <si>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</si>
  <si>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</si>
  <si>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</si>
  <si>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</si>
  <si>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</si>
  <si>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</si>
  <si>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</si>
  <si>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</si>
  <si>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</si>
  <si>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</si>
  <si>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</si>
  <si>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</si>
  <si>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</si>
  <si>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</si>
  <si>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</si>
  <si>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</si>
  <si>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</si>
  <si>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</si>
  <si>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</si>
  <si>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</si>
  <si>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</si>
  <si>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</si>
  <si>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</si>
  <si>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</si>
  <si>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</si>
  <si>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</si>
  <si>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</si>
  <si>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</si>
  <si>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</si>
  <si>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</si>
  <si>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</si>
  <si>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</si>
  <si>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</si>
  <si>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</si>
  <si>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</si>
  <si>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</si>
  <si>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</si>
  <si>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</si>
  <si>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</si>
  <si>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</si>
  <si>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</si>
  <si>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</si>
  <si>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</si>
  <si>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</si>
  <si>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</si>
  <si>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</si>
  <si>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</si>
  <si>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</si>
  <si>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</si>
  <si>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</si>
  <si>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</si>
  <si>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</si>
  <si>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</si>
  <si>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</si>
  <si>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</si>
  <si>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</si>
  <si>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</si>
  <si>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</si>
  <si>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</si>
  <si>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</si>
  <si>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</si>
  <si>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</si>
  <si>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</si>
  <si>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</si>
  <si>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</si>
  <si>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</si>
  <si>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</si>
  <si>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</si>
  <si>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</si>
  <si>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</si>
  <si>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</si>
  <si>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</si>
  <si>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</si>
  <si>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</si>
  <si>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</si>
  <si>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</si>
  <si>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</si>
  <si>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</si>
  <si>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</si>
  <si>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</si>
  <si>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</si>
  <si>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</si>
  <si>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</si>
  <si>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</si>
  <si>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</si>
  <si>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</si>
  <si>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</si>
  <si>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</si>
  <si>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</si>
  <si>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</si>
  <si>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</si>
  <si>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</si>
  <si>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</si>
  <si>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</si>
  <si>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</si>
  <si>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</si>
  <si>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</si>
  <si>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</si>
  <si>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</si>
  <si>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</si>
  <si>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</si>
  <si>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</si>
  <si>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</si>
  <si>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</si>
  <si>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</si>
  <si>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</si>
  <si>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</si>
  <si>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</si>
  <si>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</si>
  <si>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</si>
  <si>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</si>
  <si>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</si>
  <si>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</si>
  <si>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</si>
  <si>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</si>
  <si>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</si>
  <si>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</si>
  <si>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</si>
  <si>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</si>
  <si>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</si>
  <si>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</si>
  <si>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</si>
  <si>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</si>
  <si>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</si>
  <si>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</si>
  <si>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</si>
  <si>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</si>
  <si>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</si>
  <si>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</si>
  <si>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</si>
  <si>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</si>
  <si>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</si>
  <si>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</si>
  <si>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</si>
  <si>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</si>
  <si>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</si>
  <si>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</si>
  <si>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</si>
  <si>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</si>
  <si>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</si>
  <si>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</si>
  <si>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</si>
  <si>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</si>
  <si>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</si>
  <si>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</si>
  <si>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</si>
  <si>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</si>
  <si>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</si>
  <si>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</si>
  <si>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</si>
  <si>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</si>
  <si>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</si>
  <si>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</si>
  <si>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</si>
  <si>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</si>
  <si>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</si>
  <si>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</si>
  <si>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</si>
  <si>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</si>
  <si>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</si>
  <si>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</si>
  <si>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</si>
  <si>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</si>
  <si>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</si>
  <si>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</si>
  <si>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</si>
  <si>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</si>
  <si>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</si>
  <si>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</si>
  <si>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</si>
  <si>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</si>
  <si>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</si>
  <si>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</si>
  <si>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</si>
  <si>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</si>
  <si>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</si>
  <si>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</si>
  <si>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</si>
  <si>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</si>
  <si>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</si>
  <si>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</si>
  <si>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</si>
  <si>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</si>
  <si>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</si>
  <si>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</si>
  <si>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</si>
  <si>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</si>
  <si>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</si>
  <si>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</si>
  <si>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</si>
  <si>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</si>
  <si>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</si>
  <si>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</si>
  <si>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</si>
  <si>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</si>
  <si>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</si>
  <si>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</si>
  <si>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</si>
  <si>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</si>
  <si>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</si>
  <si>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</si>
  <si>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</si>
  <si>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</si>
  <si>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</si>
  <si>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</si>
  <si>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</si>
  <si>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</si>
  <si>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</si>
  <si>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</si>
  <si>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</si>
  <si>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</si>
  <si>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</si>
  <si>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</si>
  <si>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</si>
  <si>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</si>
  <si>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</si>
  <si>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</si>
  <si>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</si>
  <si>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</si>
  <si>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</si>
  <si>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</si>
  <si>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</si>
  <si>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</si>
  <si>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</si>
  <si>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</si>
  <si>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</si>
  <si>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</si>
  <si>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</si>
  <si>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</si>
  <si>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</si>
  <si>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</si>
  <si>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</si>
  <si>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</si>
  <si>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</si>
  <si>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</si>
  <si>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</si>
  <si>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</si>
  <si>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</si>
  <si>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</si>
  <si>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</si>
  <si>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</si>
  <si>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</si>
  <si>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</si>
  <si>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</si>
  <si>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</si>
  <si>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</si>
  <si>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</si>
  <si>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</si>
  <si>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</si>
  <si>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</si>
  <si>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</si>
  <si>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</si>
  <si>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</si>
  <si>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</si>
  <si>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</si>
  <si>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</si>
  <si>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</si>
  <si>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</si>
  <si>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</si>
  <si>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</si>
  <si>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</si>
  <si>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</si>
  <si>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</si>
  <si>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</si>
  <si>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</si>
  <si>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</si>
  <si>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</si>
  <si>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</si>
  <si>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</si>
  <si>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</si>
  <si>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</si>
  <si>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</si>
  <si>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</si>
  <si>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</si>
  <si>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</si>
  <si>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</si>
  <si>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</si>
  <si>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</si>
  <si>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</si>
  <si>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</si>
  <si>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</si>
  <si>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</si>
  <si>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</si>
  <si>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</si>
  <si>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</si>
  <si>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</si>
  <si>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</si>
  <si>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</si>
  <si>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</si>
  <si>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</si>
  <si>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</si>
  <si>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</si>
  <si>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</si>
  <si>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</si>
  <si>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</si>
  <si>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</si>
  <si>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</si>
  <si>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</si>
  <si>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</si>
  <si>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</si>
  <si>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</si>
  <si>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</si>
  <si>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</si>
  <si>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</si>
  <si>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</si>
  <si>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</si>
  <si>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</si>
  <si>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</si>
  <si>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</si>
  <si>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</si>
  <si>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</si>
  <si>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</si>
  <si>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</si>
  <si>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</si>
  <si>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</si>
  <si>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</si>
  <si>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</si>
  <si>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</si>
  <si>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</si>
  <si>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</si>
  <si>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</si>
  <si>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</si>
  <si>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</si>
  <si>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</si>
  <si>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</si>
  <si>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</si>
  <si>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</si>
  <si>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</si>
  <si>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</si>
  <si>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</si>
  <si>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</si>
  <si>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</si>
  <si>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</si>
  <si>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</si>
  <si>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</si>
  <si>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</si>
  <si>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</si>
  <si>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</si>
  <si>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</si>
  <si>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</si>
  <si>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</si>
  <si>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</si>
  <si>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</si>
  <si>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</si>
  <si>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</si>
  <si>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</si>
  <si>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</si>
  <si>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</si>
  <si>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</si>
  <si>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</si>
  <si>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</si>
  <si>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</si>
  <si>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</si>
  <si>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</si>
  <si>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</si>
  <si>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</si>
  <si>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</si>
  <si>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</si>
  <si>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</si>
  <si>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</si>
  <si>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</si>
  <si>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</si>
  <si>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</si>
  <si>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</si>
  <si>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</si>
  <si>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</si>
  <si>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</si>
  <si>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</si>
  <si>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</si>
  <si>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</si>
  <si>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</si>
  <si>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</si>
  <si>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</si>
  <si>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</si>
  <si>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</si>
  <si>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</si>
  <si>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</si>
  <si>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</si>
  <si>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</si>
  <si>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</si>
  <si>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</si>
  <si>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</si>
  <si>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</si>
  <si>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</si>
  <si>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</si>
  <si>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</si>
  <si>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</si>
  <si>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</si>
  <si>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</si>
  <si>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</si>
  <si>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</si>
  <si>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</si>
  <si>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</si>
  <si>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</si>
  <si>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</si>
  <si>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</si>
  <si>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</si>
  <si>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</si>
  <si>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</si>
  <si>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</si>
  <si>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</si>
  <si>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</si>
  <si>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</si>
  <si>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</si>
  <si>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</si>
  <si>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</si>
  <si>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</si>
  <si>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</si>
  <si>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</si>
  <si>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</si>
  <si>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</si>
  <si>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</si>
  <si>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</si>
  <si>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</si>
  <si>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</si>
  <si>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</si>
  <si>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</si>
  <si>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</si>
  <si>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</si>
  <si>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</si>
  <si>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</si>
  <si>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</si>
  <si>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</si>
  <si>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</si>
  <si>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</si>
  <si>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</si>
  <si>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</si>
  <si>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</si>
  <si>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</si>
  <si>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</si>
  <si>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</si>
  <si>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</si>
  <si>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</si>
  <si>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</si>
  <si>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</si>
  <si>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</si>
  <si>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</si>
  <si>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</si>
  <si>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</si>
  <si>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</si>
  <si>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</si>
  <si>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</si>
  <si>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</si>
  <si>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</si>
  <si>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</si>
  <si>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</si>
  <si>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</si>
  <si>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</si>
  <si>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</si>
  <si>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</si>
  <si>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</si>
  <si>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</si>
  <si>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</si>
  <si>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</si>
  <si>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</si>
  <si>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</si>
  <si>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</si>
  <si>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</si>
  <si>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</si>
  <si>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</si>
  <si>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</si>
  <si>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</si>
  <si>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</si>
  <si>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</si>
  <si>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</si>
  <si>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</si>
  <si>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</si>
  <si>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</si>
  <si>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</si>
  <si>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</si>
  <si>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</si>
  <si>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</si>
  <si>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</si>
  <si>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</si>
  <si>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</si>
  <si>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</si>
  <si>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</si>
  <si>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</si>
  <si>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</si>
  <si>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</si>
  <si>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</si>
  <si>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</si>
  <si>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</si>
  <si>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</si>
  <si>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</si>
  <si>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</si>
  <si>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</si>
  <si>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</si>
  <si>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</si>
  <si>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</si>
  <si>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</si>
  <si>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</si>
  <si>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</si>
  <si>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</si>
  <si>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</si>
  <si>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</si>
  <si>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</si>
  <si>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</si>
  <si>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</si>
  <si>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</si>
  <si>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</si>
  <si>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</si>
  <si>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</si>
  <si>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</si>
  <si>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</si>
  <si>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</si>
  <si>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</si>
  <si>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</si>
  <si>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</si>
  <si>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</si>
  <si>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</si>
  <si>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</si>
  <si>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</si>
  <si>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</si>
  <si>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</si>
  <si>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</si>
  <si>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</si>
  <si>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</si>
  <si>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</si>
  <si>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</si>
  <si>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</si>
  <si>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</si>
  <si>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</si>
  <si>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</si>
  <si>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</si>
  <si>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</si>
  <si>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</si>
  <si>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</si>
  <si>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</si>
  <si>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</si>
  <si>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</si>
  <si>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</si>
  <si>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</si>
  <si>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</si>
  <si>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</si>
  <si>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</si>
  <si>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</si>
  <si>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</si>
  <si>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</si>
  <si>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</si>
  <si>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</si>
  <si>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</si>
  <si>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</si>
  <si>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</si>
  <si>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</si>
  <si>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</si>
  <si>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</si>
  <si>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</si>
  <si>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</si>
  <si>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</si>
  <si>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</si>
  <si>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</si>
  <si>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</si>
  <si>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</si>
  <si>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</si>
  <si>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</si>
  <si>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</si>
  <si>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</si>
  <si>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</si>
  <si>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</si>
  <si>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</si>
  <si>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</si>
  <si>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</si>
  <si>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</si>
  <si>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</si>
  <si>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</si>
  <si>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</si>
  <si>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</si>
  <si>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</si>
  <si>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</si>
  <si>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</si>
  <si>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</si>
  <si>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</si>
  <si>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</si>
  <si>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</si>
  <si>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</si>
  <si>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</si>
  <si>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</si>
  <si>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</si>
  <si>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</si>
  <si>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</si>
  <si>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</si>
  <si>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</si>
  <si>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</si>
  <si>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</si>
  <si>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</si>
  <si>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</si>
  <si>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</si>
  <si>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</si>
  <si>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</si>
  <si>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</si>
  <si>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</si>
  <si>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</si>
  <si>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</si>
  <si>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</si>
  <si>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</si>
  <si>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</si>
  <si>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</si>
  <si>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</si>
  <si>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</si>
  <si>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</si>
  <si>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</si>
  <si>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</si>
  <si>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</si>
  <si>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</si>
  <si>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</si>
  <si>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</si>
  <si>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</si>
  <si>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</si>
  <si>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</si>
  <si>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</si>
  <si>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</si>
  <si>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</si>
  <si>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</si>
  <si>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</si>
  <si>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</si>
  <si>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</si>
  <si>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</si>
  <si>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</si>
  <si>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</si>
  <si>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</si>
  <si>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</si>
  <si>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</si>
  <si>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</si>
  <si>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</si>
  <si>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</si>
  <si>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</si>
  <si>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</si>
  <si>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</si>
  <si>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</si>
  <si>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</si>
  <si>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</si>
  <si>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</si>
  <si>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</si>
  <si>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</si>
  <si>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</si>
  <si>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</si>
  <si>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</si>
  <si>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</si>
  <si>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</si>
  <si>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</si>
  <si>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</si>
  <si>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</si>
  <si>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</si>
  <si>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</si>
  <si>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</si>
  <si>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</si>
  <si>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</si>
  <si>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</si>
  <si>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</si>
  <si>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</si>
  <si>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</si>
  <si>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</si>
  <si>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</si>
  <si>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</si>
  <si>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</si>
  <si>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</si>
  <si>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</si>
  <si>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</si>
  <si>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</si>
  <si>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</si>
  <si>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</si>
  <si>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</si>
  <si>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</si>
  <si>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</si>
  <si>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</si>
  <si>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</si>
  <si>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</si>
  <si>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</si>
  <si>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</si>
  <si>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</si>
  <si>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</si>
  <si>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</si>
  <si>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</si>
  <si>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</si>
  <si>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</si>
  <si>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</si>
  <si>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</si>
  <si>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</si>
  <si>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</si>
  <si>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</si>
  <si>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</si>
  <si>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</si>
  <si>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</si>
  <si>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</si>
  <si>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</si>
  <si>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</si>
  <si>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</si>
  <si>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</si>
  <si>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</si>
  <si>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</si>
  <si>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</si>
  <si>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</si>
  <si>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</si>
  <si>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</si>
  <si>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</si>
  <si>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</si>
  <si>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</si>
  <si>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</si>
  <si>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</si>
  <si>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</si>
  <si>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</si>
  <si>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</si>
  <si>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</si>
  <si>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</si>
  <si>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</si>
  <si>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</si>
  <si>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</si>
  <si>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</si>
  <si>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</si>
  <si>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</si>
  <si>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</si>
  <si>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</si>
  <si>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</si>
  <si>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</si>
  <si>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</si>
  <si>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</si>
  <si>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</si>
  <si>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</si>
  <si>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</si>
  <si>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</si>
  <si>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</si>
  <si>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</si>
  <si>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</si>
  <si>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</si>
  <si>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</si>
  <si>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</si>
  <si>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</si>
  <si>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</si>
  <si>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</si>
  <si>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</si>
  <si>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</si>
  <si>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</si>
  <si>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</si>
  <si>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</si>
  <si>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</si>
  <si>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</si>
  <si>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</si>
  <si>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</si>
  <si>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</si>
  <si>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</si>
  <si>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</si>
  <si>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</si>
  <si>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</si>
  <si>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</si>
  <si>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</si>
  <si>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</si>
  <si>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</si>
  <si>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</si>
  <si>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</si>
  <si>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</si>
  <si>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</si>
  <si>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</si>
  <si>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</si>
  <si>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</si>
  <si>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</si>
  <si>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</si>
  <si>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</si>
  <si>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</si>
  <si>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</si>
  <si>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</si>
  <si>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</si>
  <si>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</si>
  <si>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</si>
  <si>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</si>
  <si>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</si>
  <si>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</si>
  <si>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</si>
  <si>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</si>
  <si>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</si>
  <si>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</si>
  <si>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</si>
  <si>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</si>
  <si>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</si>
  <si>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</si>
  <si>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</si>
  <si>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</si>
  <si>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</si>
  <si>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</si>
  <si>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</si>
  <si>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</si>
  <si>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</si>
  <si>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</si>
  <si>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</si>
  <si>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</si>
  <si>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</si>
  <si>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</si>
  <si>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</si>
  <si>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</si>
  <si>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</si>
  <si>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</si>
  <si>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</si>
  <si>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</si>
  <si>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</si>
  <si>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</si>
  <si>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</si>
  <si>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</si>
  <si>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</si>
  <si>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</si>
  <si>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</si>
  <si>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</si>
  <si>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</si>
  <si>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</si>
  <si>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</si>
  <si>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</si>
  <si>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</si>
  <si>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</si>
  <si>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</si>
  <si>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</si>
  <si>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</si>
  <si>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</si>
  <si>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</si>
  <si>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</si>
  <si>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</si>
  <si>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</si>
  <si>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</si>
  <si>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</si>
  <si>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</si>
  <si>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</si>
  <si>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</si>
  <si>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</si>
  <si>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</si>
  <si>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</si>
  <si>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</si>
  <si>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</si>
  <si>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</si>
  <si>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</si>
  <si>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</si>
  <si>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</si>
  <si>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</si>
  <si>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</si>
  <si>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</si>
  <si>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</si>
  <si>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</si>
  <si>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</si>
  <si>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</si>
  <si>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</si>
  <si>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</si>
  <si>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</si>
  <si>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</si>
  <si>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</si>
  <si>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</si>
  <si>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</si>
  <si>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</si>
  <si>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</si>
  <si>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</si>
  <si>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</si>
  <si>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</si>
  <si>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</si>
  <si>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</si>
  <si>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</si>
  <si>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</si>
  <si>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</si>
  <si>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</si>
  <si>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</si>
  <si>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</si>
  <si>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</si>
  <si>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</si>
  <si>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</si>
  <si>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</si>
  <si>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</si>
  <si>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</si>
  <si>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</si>
  <si>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</si>
  <si>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</si>
  <si>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</si>
  <si>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</si>
  <si>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</si>
  <si>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</si>
  <si>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</si>
  <si>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</si>
  <si>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</si>
  <si>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</si>
  <si>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</si>
  <si>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</si>
  <si>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</si>
  <si>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</si>
  <si>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</si>
  <si>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</si>
  <si>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</si>
  <si>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</si>
  <si>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</si>
  <si>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</si>
  <si>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</si>
  <si>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</si>
  <si>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</si>
  <si>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</si>
  <si>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</si>
  <si>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</si>
  <si>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</si>
  <si>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</si>
  <si>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</si>
  <si>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</si>
  <si>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</si>
  <si>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</si>
  <si>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</si>
  <si>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</si>
  <si>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</si>
  <si>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</si>
  <si>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</si>
  <si>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</si>
  <si>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</si>
  <si>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</si>
  <si>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</si>
  <si>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</si>
  <si>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</si>
  <si>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</si>
  <si>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</si>
  <si>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</si>
  <si>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</si>
  <si>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</si>
  <si>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</si>
  <si>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</si>
  <si>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</si>
  <si>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</si>
  <si>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</si>
  <si>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</si>
  <si>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</si>
  <si>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</si>
  <si>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</si>
  <si>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</si>
  <si>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</si>
  <si>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</si>
  <si>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</si>
  <si>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</si>
  <si>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</si>
  <si>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</si>
  <si>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</si>
  <si>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</si>
  <si>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</si>
  <si>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</si>
  <si>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</si>
  <si>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</si>
  <si>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</si>
  <si>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</si>
  <si>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</si>
  <si>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</si>
  <si>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</si>
  <si>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</si>
  <si>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</si>
  <si>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</si>
  <si>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</si>
  <si>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</si>
  <si>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</si>
  <si>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</si>
  <si>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</si>
  <si>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</si>
  <si>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</si>
  <si>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</si>
  <si>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</si>
  <si>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</si>
  <si>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</si>
  <si>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</si>
  <si>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</si>
  <si>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</si>
  <si>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</si>
  <si>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</si>
  <si>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</si>
  <si>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</si>
  <si>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</si>
  <si>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</si>
  <si>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</si>
  <si>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</si>
  <si>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</si>
  <si>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</si>
  <si>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</si>
  <si>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</si>
  <si>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</si>
  <si>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</si>
  <si>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</si>
  <si>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</si>
  <si>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</si>
  <si>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</si>
  <si>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</si>
  <si>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</si>
  <si>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</si>
  <si>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</si>
  <si>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</si>
  <si>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</si>
  <si>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</si>
  <si>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</si>
  <si>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</si>
  <si>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</si>
  <si>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</si>
  <si>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</si>
  <si>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</si>
  <si>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</si>
  <si>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</si>
  <si>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</si>
  <si>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</si>
  <si>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</si>
  <si>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</si>
  <si>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</si>
  <si>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</si>
  <si>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</si>
  <si>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</si>
  <si>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</si>
  <si>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</si>
  <si>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</si>
  <si>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</si>
  <si>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</si>
  <si>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</si>
  <si>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</si>
  <si>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</si>
  <si>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</si>
  <si>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</si>
  <si>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</si>
  <si>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</si>
  <si>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</si>
  <si>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</si>
  <si>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</si>
  <si>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</si>
  <si>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</si>
  <si>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</si>
  <si>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</si>
  <si>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</si>
  <si>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</si>
  <si>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</si>
  <si>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</si>
  <si>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</si>
  <si>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</si>
  <si>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</si>
  <si>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</si>
  <si>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</si>
  <si>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</si>
  <si>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</si>
  <si>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</si>
  <si>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</si>
  <si>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</si>
  <si>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</si>
  <si>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</si>
  <si>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</si>
  <si>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</si>
  <si>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</si>
  <si>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</si>
  <si>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</si>
  <si>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</si>
  <si>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</si>
  <si>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</si>
  <si>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</si>
  <si>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</si>
  <si>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</si>
  <si>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</si>
  <si>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</si>
  <si>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</si>
  <si>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</si>
  <si>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</si>
  <si>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</si>
  <si>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</si>
  <si>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</si>
  <si>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</si>
  <si>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</si>
  <si>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</si>
  <si>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</si>
  <si>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</si>
  <si>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</si>
  <si>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</si>
  <si>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</si>
  <si>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</si>
  <si>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</si>
  <si>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</si>
  <si>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</si>
  <si>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</si>
  <si>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</si>
  <si>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</si>
  <si>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</si>
  <si>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</si>
  <si>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</si>
  <si>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</si>
  <si>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</si>
  <si>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</si>
  <si>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</si>
  <si>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</si>
  <si>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</si>
  <si>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</si>
  <si>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</si>
  <si>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</si>
  <si>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</si>
  <si>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</si>
  <si>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</si>
  <si>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</si>
  <si>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</si>
  <si>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</si>
  <si>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</si>
  <si>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</si>
  <si>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</si>
  <si>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</si>
  <si>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</si>
  <si>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</si>
  <si>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</si>
  <si>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</si>
  <si>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</si>
  <si>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</si>
  <si>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</si>
  <si>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</si>
  <si>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</si>
  <si>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</si>
  <si>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</si>
  <si>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</si>
  <si>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</si>
  <si>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</si>
  <si>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</si>
  <si>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</si>
  <si>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</si>
  <si>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</si>
  <si>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</si>
  <si>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</si>
  <si>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</si>
  <si>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</si>
  <si>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</si>
  <si>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</si>
  <si>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</si>
  <si>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</si>
  <si>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</si>
  <si>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</si>
  <si>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</si>
  <si>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</si>
  <si>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</si>
  <si>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</si>
  <si>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</si>
  <si>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</si>
  <si>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</si>
  <si>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</si>
  <si>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</si>
  <si>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</si>
  <si>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</si>
  <si>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</si>
  <si>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</si>
  <si>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</si>
  <si>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</si>
  <si>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</si>
  <si>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</si>
  <si>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</si>
  <si>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</si>
  <si>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</si>
  <si>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</si>
  <si>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</si>
  <si>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</si>
  <si>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</si>
  <si>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</si>
  <si>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</si>
  <si>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</si>
  <si>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</si>
  <si>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</si>
  <si>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</si>
  <si>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</si>
  <si>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</si>
  <si>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</si>
  <si>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</si>
  <si>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</si>
  <si>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</si>
  <si>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</si>
  <si>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</si>
  <si>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</si>
  <si>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</si>
  <si>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</si>
  <si>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</si>
  <si>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</si>
  <si>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</si>
  <si>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</si>
  <si>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</si>
  <si>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</si>
  <si>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</si>
  <si>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</si>
  <si>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</si>
  <si>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</si>
  <si>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</si>
  <si>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</si>
  <si>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</si>
  <si>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</si>
  <si>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</si>
  <si>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</si>
  <si>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</si>
  <si>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</si>
  <si>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</si>
  <si>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</si>
  <si>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</si>
  <si>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</si>
  <si>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</si>
  <si>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</si>
  <si>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</si>
  <si>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</si>
  <si>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</si>
  <si>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</si>
  <si>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</si>
  <si>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</si>
  <si>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</si>
  <si>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</si>
  <si>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</si>
  <si>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</si>
  <si>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</si>
  <si>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</si>
  <si>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</si>
  <si>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</si>
  <si>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</si>
  <si>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</si>
  <si>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</si>
  <si>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</si>
  <si>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</si>
  <si>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</si>
  <si>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</si>
  <si>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</si>
  <si>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</si>
  <si>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</si>
  <si>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</si>
  <si>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</si>
  <si>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</si>
  <si>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</si>
  <si>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</si>
  <si>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</si>
  <si>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</si>
  <si>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</si>
  <si>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</si>
  <si>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</si>
  <si>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</si>
  <si>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</si>
  <si>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</si>
  <si>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</si>
  <si>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</si>
  <si>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</si>
  <si>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</si>
  <si>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</si>
  <si>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</si>
  <si>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</si>
  <si>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</si>
  <si>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</si>
  <si>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</si>
  <si>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</si>
  <si>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</si>
  <si>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</si>
  <si>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</si>
  <si>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</si>
  <si>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</si>
  <si>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</si>
  <si>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</si>
  <si>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</si>
  <si>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</si>
  <si>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</si>
  <si>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</si>
  <si>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</si>
  <si>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</si>
  <si>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</si>
  <si>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</si>
  <si>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</si>
  <si>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</si>
  <si>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</si>
  <si>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</si>
  <si>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</si>
  <si>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</si>
  <si>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</si>
  <si>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</si>
  <si>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</si>
  <si>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</si>
  <si>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</si>
  <si>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</si>
  <si>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</si>
  <si>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</si>
  <si>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</si>
  <si>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</si>
  <si>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</si>
  <si>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</si>
  <si>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</si>
  <si>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</si>
  <si>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</si>
  <si>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</si>
  <si>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</si>
  <si>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</si>
  <si>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</si>
  <si>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</si>
  <si>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</si>
  <si>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</si>
  <si>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</si>
  <si>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</si>
  <si>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</si>
  <si>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</si>
  <si>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</si>
  <si>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</si>
  <si>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</si>
  <si>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</si>
  <si>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</si>
  <si>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</si>
  <si>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</si>
  <si>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</si>
  <si>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</si>
  <si>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</si>
  <si>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</si>
  <si>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</si>
  <si>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</si>
  <si>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</si>
  <si>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</si>
  <si>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</si>
  <si>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</si>
  <si>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</si>
  <si>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</si>
  <si>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</si>
  <si>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</si>
  <si>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</si>
  <si>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</si>
  <si>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</si>
  <si>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</si>
  <si>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</si>
  <si>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</si>
  <si>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</si>
  <si>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</si>
  <si>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</si>
  <si>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</si>
  <si>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</si>
  <si>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</si>
  <si>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</si>
  <si>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</si>
  <si>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</si>
  <si>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</si>
  <si>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</si>
  <si>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</si>
  <si>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</si>
  <si>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</si>
  <si>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</si>
  <si>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</si>
  <si>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</si>
  <si>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</si>
  <si>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</si>
  <si>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</si>
  <si>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</si>
  <si>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</si>
  <si>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</si>
  <si>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</si>
  <si>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</si>
  <si>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</si>
  <si>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</si>
  <si>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</si>
  <si>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</si>
  <si>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</si>
  <si>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</si>
  <si>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</si>
  <si>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</si>
  <si>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</si>
  <si>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</si>
  <si>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</si>
  <si>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</si>
  <si>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</si>
  <si>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</si>
  <si>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</si>
  <si>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</si>
  <si>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</si>
  <si>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</si>
  <si>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</si>
  <si>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</si>
  <si>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</si>
  <si>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</si>
  <si>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</si>
  <si>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</si>
  <si>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</si>
  <si>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</si>
  <si>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</si>
  <si>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</si>
  <si>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</si>
  <si>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</si>
  <si>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</si>
  <si>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</si>
  <si>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</si>
  <si>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</si>
  <si>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</si>
  <si>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</si>
  <si>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</si>
  <si>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</si>
  <si>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</si>
  <si>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</si>
  <si>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</si>
  <si>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</si>
  <si>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</si>
  <si>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</si>
  <si>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</si>
  <si>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</si>
  <si>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</si>
  <si>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</si>
  <si>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</si>
  <si>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</si>
  <si>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</si>
  <si>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</si>
  <si>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</si>
  <si>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</si>
  <si>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</si>
  <si>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</si>
  <si>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</si>
  <si>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</si>
  <si>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</si>
  <si>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</si>
  <si>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</si>
  <si>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</si>
  <si>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</si>
  <si>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</si>
  <si>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</si>
  <si>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</si>
  <si>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</si>
  <si>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</si>
  <si>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</si>
  <si>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</si>
  <si>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</si>
  <si>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</si>
  <si>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</si>
  <si>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</si>
  <si>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</si>
  <si>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</si>
  <si>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</si>
  <si>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</si>
  <si>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</si>
  <si>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</si>
  <si>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</si>
  <si>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</si>
  <si>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</si>
  <si>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</si>
  <si>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</si>
  <si>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</si>
  <si>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</si>
  <si>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</si>
  <si>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</si>
  <si>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</si>
  <si>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</si>
  <si>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</si>
  <si>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</si>
  <si>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</si>
  <si>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</si>
  <si>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</si>
  <si>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</si>
  <si>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</si>
  <si>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</si>
  <si>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</si>
  <si>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</si>
  <si>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</si>
  <si>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</si>
  <si>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</si>
  <si>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</si>
  <si>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</si>
  <si>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</si>
  <si>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</si>
  <si>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</si>
  <si>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</si>
  <si>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</si>
  <si>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</si>
  <si>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</si>
  <si>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</si>
  <si>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</si>
  <si>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</si>
  <si>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</si>
  <si>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</si>
  <si>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</si>
  <si>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</si>
  <si>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</si>
  <si>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</si>
  <si>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</si>
  <si>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</si>
  <si>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</si>
  <si>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</si>
  <si>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</si>
  <si>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</si>
  <si>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</si>
  <si>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</si>
  <si>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</si>
  <si>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</si>
  <si>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</si>
  <si>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</si>
  <si>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</si>
  <si>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</si>
  <si>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</si>
  <si>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</si>
  <si>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</si>
  <si>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</si>
  <si>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</si>
  <si>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</si>
  <si>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</si>
  <si>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</si>
  <si>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</si>
  <si>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</si>
  <si>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</si>
  <si>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</si>
  <si>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</si>
  <si>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</si>
  <si>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</si>
  <si>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</si>
  <si>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</si>
  <si>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</si>
  <si>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</si>
  <si>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</si>
  <si>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</si>
  <si>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</si>
  <si>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</si>
  <si>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</si>
  <si>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</si>
  <si>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</si>
  <si>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</si>
  <si>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</si>
  <si>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</si>
  <si>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</si>
  <si>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</si>
  <si>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</si>
  <si>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</si>
  <si>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</si>
  <si>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</si>
  <si>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</si>
  <si>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</si>
  <si>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</si>
  <si>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</si>
  <si>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</si>
  <si>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</si>
  <si>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</si>
  <si>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</si>
  <si>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</si>
  <si>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</si>
  <si>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</si>
  <si>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</si>
  <si>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</si>
  <si>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</si>
  <si>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</si>
  <si>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</si>
  <si>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</si>
  <si>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</si>
  <si>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</si>
  <si>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</si>
  <si>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</si>
  <si>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</si>
  <si>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</si>
  <si>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</si>
  <si>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</si>
  <si>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</si>
  <si>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</si>
  <si>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</si>
  <si>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</si>
  <si>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</si>
  <si>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</si>
  <si>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</si>
  <si>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</si>
  <si>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</si>
  <si>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</si>
  <si>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</si>
  <si>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</si>
  <si>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</si>
  <si>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</si>
  <si>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</si>
  <si>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</si>
  <si>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</si>
  <si>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</si>
  <si>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</si>
  <si>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</si>
  <si>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</si>
  <si>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</si>
  <si>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</si>
  <si>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</si>
  <si>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</si>
  <si>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</si>
  <si>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</si>
  <si>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</si>
  <si>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</si>
  <si>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</si>
  <si>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</si>
  <si>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</si>
  <si>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</si>
  <si>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</si>
  <si>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</si>
  <si>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</si>
  <si>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</si>
  <si>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</si>
  <si>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</si>
  <si>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</si>
  <si>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</si>
  <si>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</si>
  <si>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</si>
  <si>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</si>
  <si>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</si>
  <si>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</si>
  <si>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</si>
  <si>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</si>
  <si>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</si>
  <si>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</si>
  <si>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</si>
  <si>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</si>
  <si>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</si>
  <si>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</si>
  <si>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</si>
  <si>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</si>
  <si>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</si>
  <si>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</si>
  <si>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</si>
  <si>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</si>
  <si>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</si>
  <si>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</si>
  <si>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</si>
  <si>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</si>
  <si>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</si>
  <si>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</si>
  <si>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</si>
  <si>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</si>
  <si>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</si>
  <si>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</si>
  <si>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</si>
  <si>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</si>
  <si>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</si>
  <si>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</si>
  <si>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</si>
  <si>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</si>
  <si>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</si>
  <si>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</si>
  <si>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</si>
  <si>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</si>
  <si>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</si>
  <si>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</si>
  <si>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</si>
  <si>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</si>
  <si>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</si>
  <si>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</si>
  <si>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</si>
  <si>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</si>
  <si>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</si>
  <si>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</si>
  <si>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</si>
  <si>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</si>
  <si>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</si>
  <si>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</si>
  <si>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</si>
  <si>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</si>
  <si>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</si>
  <si>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</si>
  <si>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</si>
  <si>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</si>
  <si>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</si>
  <si>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</si>
  <si>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</si>
  <si>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</si>
  <si>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</si>
  <si>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</si>
  <si>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</si>
  <si>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</si>
  <si>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</si>
  <si>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</si>
  <si>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</si>
  <si>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</si>
  <si>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</si>
  <si>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</si>
  <si>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</si>
  <si>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</si>
  <si>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</si>
  <si>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</si>
  <si>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</si>
  <si>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</si>
  <si>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</si>
  <si>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</si>
  <si>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</si>
  <si>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</si>
  <si>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</si>
  <si>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</si>
  <si>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</si>
  <si>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</si>
  <si>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</si>
  <si>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</si>
  <si>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</si>
  <si>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</si>
  <si>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</si>
  <si>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</si>
  <si>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</si>
  <si>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</si>
  <si>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</si>
  <si>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</si>
  <si>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</si>
  <si>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</si>
  <si>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</si>
  <si>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</si>
  <si>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</si>
  <si>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</si>
  <si>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</si>
  <si>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</si>
  <si>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</si>
  <si>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</si>
  <si>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</si>
  <si>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</si>
  <si>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</si>
  <si>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</si>
  <si>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</si>
  <si>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</si>
  <si>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</si>
  <si>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</si>
  <si>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</si>
  <si>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</si>
  <si>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</si>
  <si>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</si>
  <si>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</si>
  <si>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</si>
  <si>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</si>
  <si>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</si>
  <si>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</si>
  <si>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</si>
  <si>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</si>
  <si>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</si>
  <si>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</si>
  <si>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</si>
  <si>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</si>
  <si>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</si>
  <si>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</si>
  <si>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</si>
  <si>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</si>
  <si>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</si>
  <si>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</si>
  <si>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</si>
  <si>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</si>
  <si>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</si>
  <si>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</si>
  <si>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</si>
  <si>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</si>
  <si>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</si>
  <si>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</si>
  <si>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</si>
  <si>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</si>
  <si>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</si>
  <si>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</si>
  <si>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</si>
  <si>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</si>
  <si>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</si>
  <si>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</si>
  <si>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</si>
  <si>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</si>
  <si>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</si>
  <si>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</si>
  <si>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</si>
  <si>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</si>
  <si>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</si>
  <si>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</si>
  <si>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</si>
  <si>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</si>
  <si>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</si>
  <si>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</si>
  <si>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</si>
  <si>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</si>
  <si>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</si>
  <si>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</si>
  <si>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</si>
  <si>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</si>
  <si>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</si>
  <si>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</si>
  <si>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</si>
  <si>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</si>
  <si>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</si>
  <si>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</si>
  <si>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</si>
  <si>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</si>
  <si>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</si>
  <si>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</si>
  <si>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</si>
  <si>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</si>
  <si>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</si>
  <si>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</si>
  <si>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</si>
  <si>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</si>
  <si>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</si>
  <si>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</si>
  <si>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</si>
  <si>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</si>
  <si>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</si>
  <si>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</si>
  <si>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</si>
  <si>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</si>
  <si>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</si>
  <si>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</si>
  <si>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</si>
  <si>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</si>
  <si>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</si>
  <si>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</si>
  <si>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</si>
  <si>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</si>
  <si>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</si>
  <si>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</si>
  <si>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</si>
  <si>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</si>
  <si>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</si>
  <si>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</si>
  <si>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</si>
  <si>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</si>
  <si>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</si>
  <si>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</si>
  <si>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</si>
  <si>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</si>
  <si>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</si>
  <si>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</si>
  <si>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</si>
  <si>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</si>
  <si>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</si>
  <si>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</si>
  <si>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</si>
  <si>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</si>
  <si>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</si>
  <si>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</si>
  <si>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</si>
  <si>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</si>
  <si>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</si>
  <si>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</si>
  <si>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</si>
  <si>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</si>
  <si>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</si>
  <si>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</si>
  <si>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</si>
  <si>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</si>
  <si>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</si>
  <si>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</si>
  <si>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</si>
  <si>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</si>
  <si>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</si>
  <si>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</si>
  <si>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</si>
  <si>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</si>
  <si>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</si>
  <si>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</si>
  <si>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</si>
  <si>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</si>
  <si>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</si>
  <si>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</si>
  <si>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</si>
  <si>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</si>
  <si>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</si>
  <si>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</si>
  <si>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</si>
  <si>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</si>
  <si>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</si>
  <si>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</si>
  <si>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</si>
  <si>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</si>
  <si>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</si>
  <si>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</si>
  <si>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</si>
  <si>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</si>
  <si>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</si>
  <si>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</si>
  <si>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</si>
  <si>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</si>
  <si>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</si>
  <si>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</si>
  <si>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</si>
  <si>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</si>
  <si>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</si>
  <si>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</si>
  <si>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</si>
  <si>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</si>
  <si>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</si>
  <si>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</si>
  <si>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</si>
  <si>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</si>
  <si>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</si>
  <si>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</si>
  <si>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</si>
  <si>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</si>
  <si>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</si>
  <si>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</si>
  <si>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</si>
  <si>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</si>
  <si>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</si>
  <si>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</si>
  <si>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</si>
  <si>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</si>
  <si>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</si>
  <si>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</si>
  <si>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</si>
  <si>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</si>
  <si>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</si>
  <si>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</si>
  <si>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</si>
  <si>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</si>
  <si>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</si>
  <si>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</si>
  <si>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</si>
  <si>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</si>
  <si>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</si>
  <si>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</si>
  <si>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</si>
  <si>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</si>
  <si>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</si>
  <si>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</si>
  <si>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</si>
  <si>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</si>
  <si>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</si>
  <si>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</si>
  <si>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</si>
  <si>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</si>
  <si>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</si>
  <si>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</si>
  <si>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</si>
  <si>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</si>
  <si>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</si>
  <si>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</si>
  <si>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</si>
  <si>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</si>
  <si>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</si>
  <si>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</si>
  <si>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</si>
  <si>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</si>
  <si>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</si>
  <si>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</si>
  <si>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</si>
  <si>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</si>
  <si>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</si>
  <si>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</si>
  <si>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</si>
  <si>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</si>
  <si>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</si>
  <si>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</si>
  <si>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</si>
  <si>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</si>
  <si>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</si>
  <si>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</si>
  <si>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</si>
  <si>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</si>
  <si>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</si>
  <si>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</si>
  <si>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</si>
  <si>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</si>
  <si>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</si>
  <si>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</si>
  <si>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</si>
  <si>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</si>
  <si>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</si>
  <si>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</si>
  <si>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</si>
  <si>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</si>
  <si>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</si>
  <si>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</si>
  <si>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</si>
  <si>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</si>
  <si>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</si>
  <si>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</si>
  <si>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</si>
  <si>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</si>
  <si>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</si>
  <si>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</si>
  <si>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</si>
  <si>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</si>
  <si>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</si>
  <si>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</si>
  <si>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</si>
  <si>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</si>
  <si>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</si>
  <si>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</si>
  <si>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</si>
  <si>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</si>
  <si>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</si>
  <si>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</si>
  <si>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</si>
  <si>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</si>
  <si>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</si>
  <si>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</si>
  <si>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</si>
  <si>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</si>
  <si>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</si>
  <si>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</si>
  <si>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</si>
  <si>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</si>
  <si>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</si>
  <si>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</si>
  <si>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</si>
  <si>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</si>
  <si>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</si>
  <si>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</si>
  <si>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</si>
  <si>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</si>
  <si>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</si>
  <si>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</si>
  <si>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</si>
  <si>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</si>
  <si>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</si>
  <si>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</si>
  <si>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</si>
  <si>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</si>
  <si>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</si>
  <si>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</si>
  <si>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</si>
  <si>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</si>
  <si>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</si>
  <si>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</si>
  <si>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</si>
  <si>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</si>
  <si>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</si>
  <si>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</si>
  <si>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</si>
  <si>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</si>
  <si>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</si>
  <si>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</si>
  <si>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</si>
  <si>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</si>
  <si>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</si>
  <si>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</si>
  <si>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</si>
  <si>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</si>
  <si>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</si>
  <si>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</si>
  <si>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</si>
  <si>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</si>
  <si>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</si>
  <si>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</si>
  <si>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</si>
  <si>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</si>
  <si>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</si>
  <si>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</si>
  <si>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</si>
  <si>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</si>
  <si>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</si>
  <si>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</si>
  <si>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</si>
  <si>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</si>
  <si>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</si>
  <si>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</si>
  <si>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</si>
  <si>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</si>
  <si>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</si>
  <si>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</si>
  <si>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</si>
  <si>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</si>
  <si>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</si>
  <si>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</si>
  <si>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</si>
  <si>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</si>
  <si>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</si>
  <si>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</si>
  <si>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</si>
  <si>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</si>
  <si>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</si>
  <si>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</si>
  <si>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</si>
  <si>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</si>
  <si>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</si>
  <si>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</si>
  <si>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</si>
  <si>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</si>
  <si>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</si>
  <si>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</si>
  <si>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</si>
  <si>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</si>
  <si>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</si>
  <si>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</si>
  <si>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</si>
  <si>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</si>
  <si>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</si>
  <si>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</si>
  <si>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</si>
  <si>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</si>
  <si>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</si>
  <si>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</si>
  <si>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</si>
  <si>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</si>
  <si>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</si>
  <si>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</si>
  <si>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</si>
  <si>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</si>
  <si>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</si>
  <si>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</si>
  <si>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</si>
  <si>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</si>
  <si>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</si>
  <si>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</si>
  <si>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</si>
  <si>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</si>
  <si>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</si>
  <si>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</si>
  <si>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</si>
  <si>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</si>
  <si>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</si>
  <si>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</si>
  <si>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</si>
  <si>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</si>
  <si>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</si>
  <si>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</si>
  <si>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</si>
  <si>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</si>
  <si>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</si>
  <si>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</si>
  <si>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</si>
  <si>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</si>
  <si>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</si>
  <si>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</si>
  <si>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</si>
  <si>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</si>
  <si>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</si>
  <si>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</si>
  <si>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</si>
  <si>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</si>
  <si>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</si>
  <si>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</si>
  <si>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</si>
  <si>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</si>
  <si>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</si>
  <si>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</si>
  <si>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</si>
  <si>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</si>
  <si>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</si>
  <si>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</si>
  <si>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</si>
  <si>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</si>
  <si>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</si>
  <si>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</si>
  <si>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</si>
  <si>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</si>
  <si>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</si>
  <si>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</si>
  <si>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</si>
  <si>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</si>
  <si>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</si>
  <si>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</si>
  <si>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</si>
  <si>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</si>
  <si>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</si>
  <si>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</si>
  <si>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</si>
  <si>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</si>
  <si>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</si>
  <si>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</si>
  <si>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</si>
  <si>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</si>
  <si>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</si>
  <si>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</si>
  <si>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</si>
  <si>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</si>
  <si>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</si>
  <si>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</si>
  <si>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</si>
  <si>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</si>
  <si>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</si>
  <si>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</si>
  <si>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</si>
  <si>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</si>
  <si>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</si>
  <si>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</si>
  <si>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</si>
  <si>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</si>
  <si>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</si>
  <si>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</si>
  <si>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</si>
  <si>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</si>
  <si>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</si>
  <si>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</si>
  <si>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</si>
  <si>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</si>
  <si>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</si>
  <si>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</si>
  <si>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</si>
  <si>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</si>
  <si>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</si>
  <si>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</si>
  <si>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</si>
  <si>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</si>
  <si>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</si>
  <si>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</si>
  <si>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</si>
  <si>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</si>
  <si>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</si>
  <si>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</si>
  <si>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</si>
  <si>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</si>
  <si>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</si>
  <si>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</si>
  <si>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</si>
  <si>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</si>
  <si>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</si>
  <si>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</si>
  <si>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</si>
  <si>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</si>
  <si>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</si>
  <si>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</si>
  <si>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</si>
  <si>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</si>
  <si>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</si>
  <si>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</si>
  <si>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</si>
  <si>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</si>
  <si>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</si>
  <si>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</si>
  <si>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</si>
  <si>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</si>
  <si>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</si>
  <si>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</si>
  <si>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</si>
  <si>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</si>
  <si>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</si>
  <si>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</si>
  <si>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</si>
  <si>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</si>
  <si>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</si>
  <si>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</si>
  <si>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</si>
  <si>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</si>
  <si>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</si>
  <si>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</si>
  <si>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</si>
  <si>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</si>
  <si>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</si>
  <si>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</si>
  <si>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</si>
  <si>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</si>
  <si>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</si>
  <si>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</si>
  <si>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</si>
  <si>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</si>
  <si>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</si>
  <si>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</si>
  <si>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</si>
  <si>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</si>
  <si>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</si>
  <si>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</si>
  <si>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</si>
  <si>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</si>
  <si>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</si>
  <si>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</si>
  <si>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</si>
  <si>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</si>
  <si>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</si>
  <si>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</si>
  <si>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</si>
  <si>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</si>
  <si>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</si>
  <si>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</si>
  <si>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</si>
  <si>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</si>
  <si>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</si>
  <si>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</si>
  <si>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</si>
  <si>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</si>
  <si>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</si>
  <si>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</si>
  <si>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</si>
  <si>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</si>
  <si>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</si>
  <si>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</si>
  <si>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</si>
  <si>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</si>
  <si>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</si>
  <si>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</si>
  <si>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</si>
  <si>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</si>
  <si>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</si>
  <si>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</si>
  <si>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</si>
  <si>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</si>
  <si>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</si>
  <si>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</si>
  <si>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</si>
  <si>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</si>
  <si>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</si>
  <si>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</si>
  <si>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</si>
  <si>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</si>
  <si>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</si>
  <si>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</si>
  <si>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</si>
  <si>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</si>
  <si>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</si>
  <si>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</si>
  <si>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</si>
  <si>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</si>
  <si>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</si>
  <si>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</si>
  <si>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</si>
  <si>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</si>
  <si>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</si>
  <si>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</si>
  <si>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</si>
  <si>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</si>
  <si>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</si>
  <si>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</si>
  <si>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</si>
  <si>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</si>
  <si>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</si>
  <si>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</si>
  <si>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</si>
  <si>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</si>
  <si>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</si>
  <si>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</si>
  <si>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</si>
  <si>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</si>
  <si>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</si>
  <si>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</si>
  <si>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</si>
  <si>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</si>
  <si>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</si>
  <si>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</si>
  <si>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</si>
  <si>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</si>
  <si>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</si>
  <si>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</si>
  <si>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</si>
  <si>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</si>
  <si>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</si>
  <si>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</si>
  <si>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</si>
  <si>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</si>
  <si>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</si>
  <si>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</si>
  <si>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</si>
  <si>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</si>
  <si>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</si>
  <si>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</si>
  <si>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</si>
  <si>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</si>
  <si>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</si>
  <si>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</si>
  <si>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</si>
  <si>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</si>
  <si>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</si>
  <si>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</si>
  <si>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</si>
  <si>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</si>
  <si>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</si>
  <si>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</si>
  <si>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</si>
  <si>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</si>
  <si>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</si>
  <si>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</si>
  <si>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</si>
  <si>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</si>
  <si>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</si>
  <si>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</si>
  <si>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</si>
  <si>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</si>
  <si>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</si>
  <si>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</si>
  <si>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</si>
  <si>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</si>
  <si>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</si>
  <si>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</si>
  <si>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</si>
  <si>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</si>
  <si>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</si>
  <si>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</si>
  <si>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</si>
  <si>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</si>
  <si>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</si>
  <si>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</si>
  <si>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</si>
  <si>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</si>
  <si>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</si>
  <si>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</si>
  <si>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</si>
  <si>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</si>
  <si>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</si>
  <si>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</si>
  <si>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</si>
  <si>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</si>
  <si>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</si>
  <si>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</si>
  <si>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</si>
  <si>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</si>
  <si>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</si>
  <si>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</si>
  <si>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</si>
  <si>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</si>
  <si>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</si>
  <si>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</si>
  <si>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</si>
  <si>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</si>
  <si>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</si>
  <si>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</si>
  <si>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</si>
  <si>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</si>
  <si>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</si>
  <si>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</si>
  <si>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</si>
  <si>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</si>
  <si>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</si>
  <si>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</si>
  <si>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</si>
  <si>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</si>
  <si>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</si>
  <si>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</si>
  <si>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</si>
  <si>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</si>
  <si>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</si>
  <si>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</si>
  <si>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</si>
  <si>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</si>
  <si>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</si>
  <si>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</si>
  <si>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</si>
  <si>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</si>
  <si>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</si>
  <si>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</si>
  <si>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</si>
  <si>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</si>
  <si>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</si>
  <si>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</si>
  <si>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</si>
  <si>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</si>
  <si>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</si>
  <si>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</si>
  <si>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</si>
  <si>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</si>
  <si>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</si>
  <si>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</si>
  <si>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</si>
  <si>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</si>
  <si>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</si>
  <si>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</si>
  <si>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</si>
  <si>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</si>
  <si>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</si>
  <si>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</si>
  <si>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</si>
  <si>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</si>
  <si>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</si>
  <si>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</si>
  <si>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</si>
  <si>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</si>
  <si>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</si>
  <si>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</si>
  <si>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</si>
  <si>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</si>
  <si>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</si>
  <si>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</si>
  <si>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</si>
  <si>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</si>
  <si>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</si>
  <si>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</si>
  <si>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</si>
  <si>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</si>
  <si>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</si>
  <si>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</si>
  <si>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</si>
  <si>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</si>
  <si>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</si>
  <si>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</si>
  <si>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</si>
  <si>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</si>
  <si>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</si>
  <si>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</si>
  <si>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</si>
  <si>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</si>
  <si>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</si>
  <si>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</si>
  <si>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</si>
  <si>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</si>
  <si>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</si>
  <si>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</si>
  <si>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</si>
  <si>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</si>
  <si>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</si>
  <si>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</si>
  <si>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</si>
  <si>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</si>
  <si>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</si>
  <si>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</si>
  <si>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</si>
  <si>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</si>
  <si>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</si>
  <si>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</si>
  <si>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</si>
  <si>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</si>
  <si>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</si>
  <si>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</si>
  <si>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</si>
  <si>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</si>
  <si>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</si>
  <si>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</si>
  <si>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</si>
  <si>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</si>
  <si>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</si>
  <si>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</si>
  <si>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</si>
  <si>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</si>
  <si>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</si>
  <si>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</si>
  <si>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</si>
  <si>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</si>
  <si>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</si>
  <si>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</si>
  <si>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</si>
  <si>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</si>
  <si>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</si>
  <si>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</si>
  <si>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</si>
  <si>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</si>
  <si>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</si>
  <si>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</si>
  <si>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</si>
  <si>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</si>
  <si>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</si>
  <si>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</si>
  <si>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</si>
  <si>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</si>
  <si>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</si>
  <si>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</si>
  <si>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</si>
  <si>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</si>
  <si>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</si>
  <si>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</si>
  <si>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</si>
  <si>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</si>
  <si>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</si>
  <si>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</si>
  <si>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</si>
  <si>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</si>
  <si>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</si>
  <si>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</si>
  <si>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</si>
  <si>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</si>
  <si>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</si>
  <si>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</si>
  <si>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</si>
  <si>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</si>
  <si>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</si>
  <si>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</si>
  <si>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</si>
  <si>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</si>
  <si>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</si>
  <si>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</si>
  <si>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</si>
  <si>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</si>
  <si>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</si>
  <si>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</si>
  <si>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</si>
  <si>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</si>
  <si>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</si>
  <si>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</si>
  <si>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</si>
  <si>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</si>
  <si>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</si>
  <si>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</si>
  <si>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</si>
  <si>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</si>
  <si>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</si>
  <si>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</si>
  <si>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</si>
  <si>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</si>
  <si>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</si>
  <si>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</si>
  <si>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</si>
  <si>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</si>
  <si>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</si>
  <si>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</si>
  <si>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</si>
  <si>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</si>
  <si>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</si>
  <si>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</si>
  <si>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</si>
  <si>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</si>
  <si>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</si>
  <si>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</si>
  <si>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</si>
  <si>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</si>
  <si>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</si>
  <si>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</si>
  <si>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</si>
  <si>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</si>
  <si>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</si>
  <si>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</si>
  <si>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</si>
  <si>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</si>
  <si>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</si>
  <si>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</si>
  <si>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</si>
  <si>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</si>
  <si>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</si>
  <si>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</si>
  <si>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</si>
  <si>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</si>
  <si>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</si>
  <si>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</si>
  <si>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</si>
  <si>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</si>
  <si>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</si>
  <si>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</si>
  <si>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</si>
  <si>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</si>
  <si>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</si>
  <si>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</si>
  <si>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</si>
  <si>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</si>
  <si>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</si>
  <si>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</si>
  <si>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</si>
  <si>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</si>
  <si>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</si>
  <si>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</si>
  <si>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</si>
  <si>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</si>
  <si>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</si>
  <si>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</si>
  <si>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</si>
  <si>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</si>
  <si>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</si>
  <si>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</si>
  <si>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</si>
  <si>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</si>
  <si>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</si>
  <si>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</si>
  <si>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</si>
  <si>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</si>
  <si>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</si>
  <si>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</si>
  <si>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</si>
  <si>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</si>
  <si>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</si>
  <si>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</si>
  <si>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</si>
  <si>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</si>
  <si>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</si>
  <si>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</si>
  <si>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</si>
  <si>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</si>
  <si>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</si>
  <si>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</si>
  <si>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</si>
  <si>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</si>
  <si>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</si>
  <si>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</si>
  <si>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</si>
  <si>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</si>
  <si>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</si>
  <si>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</si>
  <si>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</si>
  <si>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</si>
  <si>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</si>
  <si>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</si>
  <si>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</si>
  <si>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</si>
  <si>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</si>
  <si>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</si>
  <si>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</si>
  <si>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</si>
  <si>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</si>
  <si>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</si>
  <si>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</si>
  <si>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</si>
  <si>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</si>
  <si>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</si>
  <si>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</si>
  <si>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</si>
  <si>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</si>
  <si>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</si>
  <si>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</si>
  <si>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</si>
  <si>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</si>
  <si>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</si>
  <si>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</si>
  <si>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</si>
  <si>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</si>
  <si>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</si>
  <si>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</si>
  <si>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</si>
  <si>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</si>
  <si>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</si>
  <si>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</si>
  <si>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</si>
  <si>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</si>
  <si>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</si>
  <si>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</si>
  <si>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</si>
  <si>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</si>
  <si>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</si>
  <si>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</si>
  <si>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</si>
  <si>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</si>
  <si>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</si>
  <si>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</si>
  <si>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</si>
  <si>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</si>
  <si>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</si>
  <si>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</si>
  <si>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</si>
  <si>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</si>
  <si>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</si>
  <si>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</si>
  <si>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</si>
  <si>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</si>
  <si>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</si>
  <si>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</si>
  <si>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</si>
  <si>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</si>
  <si>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</si>
  <si>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</si>
  <si>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</si>
  <si>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</si>
  <si>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</si>
  <si>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</si>
  <si>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</si>
  <si>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</si>
  <si>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</si>
  <si>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</si>
  <si>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</si>
  <si>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</si>
  <si>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</si>
  <si>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</si>
  <si>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</si>
  <si>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</si>
  <si>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</si>
  <si>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</si>
  <si>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</si>
  <si>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</si>
  <si>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</si>
  <si>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</si>
  <si>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</si>
  <si>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</si>
  <si>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</si>
  <si>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</si>
  <si>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</si>
  <si>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</si>
  <si>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</si>
  <si>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</si>
  <si>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</si>
  <si>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</si>
  <si>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</si>
  <si>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</si>
  <si>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</si>
  <si>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</si>
  <si>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</si>
  <si>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</si>
  <si>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</si>
  <si>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</si>
  <si>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</si>
  <si>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</si>
  <si>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</si>
  <si>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</si>
  <si>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</si>
  <si>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</si>
  <si>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</si>
  <si>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</si>
  <si>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</si>
  <si>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</si>
  <si>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</si>
  <si>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</si>
  <si>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</si>
  <si>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</si>
  <si>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</si>
  <si>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</si>
  <si>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</si>
  <si>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</si>
  <si>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</si>
  <si>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</si>
  <si>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</si>
  <si>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</si>
  <si>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</si>
  <si>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</si>
  <si>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</si>
  <si>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</si>
  <si>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</si>
  <si>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</si>
  <si>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</si>
  <si>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</si>
  <si>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</si>
  <si>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</si>
  <si>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</si>
  <si>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</si>
  <si>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</si>
  <si>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</si>
  <si>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</si>
  <si>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</si>
  <si>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</si>
  <si>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</si>
  <si>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</si>
  <si>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</si>
  <si>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</si>
  <si>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</si>
  <si>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</si>
  <si>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</si>
  <si>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</si>
  <si>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</si>
  <si>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</si>
  <si>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</si>
  <si>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</si>
  <si>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</si>
  <si>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</si>
  <si>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</si>
  <si>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</si>
  <si>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</si>
  <si>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</si>
  <si>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</si>
  <si>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</si>
  <si>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</si>
  <si>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</si>
  <si>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</si>
  <si>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</si>
  <si>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</si>
  <si>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</si>
  <si>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</si>
  <si>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</si>
  <si>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</si>
  <si>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</si>
  <si>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</si>
  <si>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</si>
  <si>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</si>
  <si>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</si>
  <si>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</si>
  <si>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</si>
  <si>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</si>
  <si>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</si>
  <si>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</si>
  <si>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</si>
  <si>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</si>
  <si>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</si>
  <si>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</si>
  <si>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</si>
  <si>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</si>
  <si>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</si>
  <si>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</si>
  <si>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</si>
  <si>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</si>
  <si>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</si>
  <si>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</si>
  <si>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</si>
  <si>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</si>
  <si>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</si>
  <si>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</si>
  <si>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</si>
  <si>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</si>
  <si>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</si>
  <si>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</si>
  <si>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</si>
  <si>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</si>
  <si>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</si>
  <si>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</si>
  <si>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</si>
  <si>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</si>
  <si>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</si>
  <si>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</si>
  <si>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</si>
  <si>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</si>
  <si>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</si>
  <si>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</si>
  <si>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</si>
  <si>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</si>
  <si>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</si>
  <si>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</si>
  <si>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</si>
  <si>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</si>
  <si>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</si>
  <si>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</si>
  <si>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</si>
  <si>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</si>
  <si>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</si>
  <si>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</si>
  <si>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</si>
  <si>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</si>
  <si>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</si>
  <si>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</si>
  <si>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</si>
  <si>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</si>
  <si>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</si>
  <si>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</si>
  <si>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</si>
  <si>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</si>
  <si>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</si>
  <si>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</si>
  <si>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</si>
  <si>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</si>
  <si>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</si>
  <si>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</si>
  <si>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</si>
  <si>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</si>
  <si>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</si>
  <si>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</si>
  <si>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</si>
  <si>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</si>
  <si>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</si>
  <si>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</si>
  <si>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</si>
  <si>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</si>
  <si>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</si>
  <si>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</si>
  <si>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</si>
  <si>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</si>
  <si>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</si>
  <si>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</si>
  <si>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</si>
  <si>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</si>
  <si>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</si>
  <si>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</si>
  <si>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</si>
  <si>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</si>
  <si>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</si>
  <si>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</si>
  <si>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</si>
  <si>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</si>
  <si>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</si>
  <si>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</si>
  <si>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</si>
  <si>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</si>
  <si>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</si>
  <si>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</si>
  <si>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</si>
  <si>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</si>
  <si>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</si>
  <si>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</si>
  <si>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</si>
  <si>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</si>
  <si>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</si>
  <si>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</si>
  <si>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</si>
  <si>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</si>
  <si>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</si>
  <si>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</si>
  <si>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</si>
  <si>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</si>
  <si>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</si>
  <si>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</si>
  <si>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</si>
  <si>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</si>
  <si>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</si>
  <si>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</si>
  <si>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</si>
  <si>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</si>
  <si>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</si>
  <si>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</si>
  <si>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</si>
  <si>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</si>
  <si>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</si>
  <si>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</si>
  <si>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</si>
  <si>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</si>
  <si>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</si>
  <si>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</si>
  <si>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</si>
  <si>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</si>
  <si>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</si>
  <si>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</si>
  <si>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</si>
  <si>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</si>
  <si>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</si>
  <si>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</si>
  <si>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</si>
  <si>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</si>
  <si>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</si>
  <si>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</si>
  <si>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</si>
  <si>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</si>
  <si>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</si>
  <si>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</si>
  <si>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</si>
  <si>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</si>
  <si>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</si>
  <si>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</si>
  <si>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</si>
  <si>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</si>
  <si>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</si>
  <si>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</si>
  <si>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</si>
  <si>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</si>
  <si>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</si>
  <si>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</si>
  <si>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</si>
  <si>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</si>
  <si>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</si>
  <si>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</si>
  <si>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</si>
  <si>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</si>
  <si>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</si>
  <si>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</si>
  <si>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</si>
  <si>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</si>
  <si>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</si>
  <si>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</si>
  <si>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</si>
  <si>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</si>
  <si>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</si>
  <si>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</si>
  <si>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</si>
  <si>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</si>
  <si>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</si>
  <si>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</si>
  <si>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</si>
  <si>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</si>
  <si>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</si>
  <si>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</si>
  <si>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</si>
  <si>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</si>
  <si>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</si>
  <si>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</si>
  <si>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</si>
  <si>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</si>
  <si>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</si>
  <si>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</si>
  <si>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</si>
  <si>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</si>
  <si>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</si>
  <si>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</si>
  <si>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</si>
  <si>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</si>
  <si>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</si>
  <si>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</si>
  <si>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</si>
  <si>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</si>
  <si>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</si>
  <si>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</si>
  <si>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</si>
  <si>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</si>
  <si>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</si>
  <si>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</si>
  <si>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</si>
  <si>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</si>
  <si>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</si>
  <si>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</si>
  <si>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</si>
  <si>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</si>
  <si>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</si>
  <si>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</si>
  <si>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</si>
  <si>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</si>
  <si>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</si>
  <si>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</si>
  <si>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</si>
  <si>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</si>
  <si>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</si>
  <si>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</si>
  <si>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</si>
  <si>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</si>
  <si>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</si>
  <si>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</si>
  <si>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</si>
  <si>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</si>
  <si>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</si>
  <si>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</si>
  <si>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</si>
  <si>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</si>
  <si>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</si>
  <si>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</si>
  <si>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</si>
  <si>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</si>
  <si>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</si>
  <si>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</si>
  <si>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</si>
  <si>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</si>
  <si>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</si>
  <si>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</si>
  <si>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</si>
  <si>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</si>
  <si>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</si>
  <si>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</si>
  <si>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</si>
  <si>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</si>
  <si>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</si>
  <si>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</si>
  <si>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</si>
  <si>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</si>
  <si>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</si>
  <si>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</si>
  <si>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</si>
  <si>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</si>
  <si>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</si>
  <si>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</si>
  <si>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</si>
  <si>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</si>
  <si>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</si>
  <si>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</si>
  <si>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</si>
  <si>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</si>
  <si>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</si>
  <si>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</si>
  <si>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</si>
  <si>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</si>
  <si>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</si>
  <si>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</si>
  <si>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</si>
  <si>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</si>
  <si>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</si>
  <si>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</si>
  <si>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</si>
  <si>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</si>
  <si>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</si>
  <si>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</si>
  <si>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</si>
  <si>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</si>
  <si>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</si>
  <si>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</si>
  <si>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</si>
  <si>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</si>
  <si>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</si>
  <si>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</si>
  <si>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</si>
  <si>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</si>
  <si>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</si>
  <si>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</si>
  <si>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</si>
  <si>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</si>
  <si>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</si>
  <si>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</si>
  <si>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</si>
  <si>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</si>
  <si>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</si>
  <si>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</si>
  <si>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</si>
  <si>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</si>
  <si>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</si>
  <si>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</si>
  <si>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</si>
  <si>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</si>
  <si>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</si>
  <si>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</si>
  <si>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</si>
  <si>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</si>
  <si>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</si>
  <si>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</si>
  <si>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</si>
  <si>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</si>
  <si>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</si>
  <si>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</si>
  <si>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</si>
  <si>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</si>
  <si>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</si>
  <si>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</si>
  <si>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</si>
  <si>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</si>
  <si>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</si>
  <si>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</si>
  <si>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</si>
  <si>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</si>
  <si>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</si>
  <si>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</si>
  <si>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</si>
  <si>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</si>
  <si>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</si>
  <si>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</si>
  <si>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</si>
  <si>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</si>
  <si>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</si>
  <si>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</si>
  <si>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</si>
  <si>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</si>
  <si>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</si>
  <si>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</si>
  <si>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</si>
  <si>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</si>
  <si>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</si>
  <si>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</si>
  <si>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</si>
  <si>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</si>
  <si>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</si>
  <si>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</si>
  <si>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</si>
  <si>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</si>
  <si>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</si>
  <si>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</si>
  <si>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</si>
  <si>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</si>
  <si>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</si>
  <si>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</si>
  <si>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</si>
  <si>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</si>
  <si>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</si>
  <si>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</si>
  <si>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</si>
  <si>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</si>
  <si>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</si>
  <si>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</si>
  <si>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</si>
  <si>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</si>
  <si>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</si>
  <si>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</si>
  <si>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</si>
  <si>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</si>
  <si>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</si>
  <si>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</si>
  <si>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</si>
  <si>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</si>
  <si>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</si>
  <si>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</si>
  <si>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</si>
  <si>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</si>
  <si>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</si>
  <si>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</si>
  <si>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</si>
  <si>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</si>
  <si>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</si>
  <si>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</si>
  <si>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</si>
  <si>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</si>
  <si>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</si>
  <si>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</si>
  <si>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</si>
  <si>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</si>
  <si>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</si>
  <si>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</si>
  <si>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</si>
  <si>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</si>
  <si>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</si>
  <si>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</si>
  <si>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</si>
  <si>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</si>
  <si>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</si>
  <si>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</si>
  <si>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</si>
  <si>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</si>
  <si>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</si>
  <si>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</si>
  <si>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</si>
  <si>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</si>
  <si>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</si>
  <si>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</si>
  <si>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</si>
  <si>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</si>
  <si>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</si>
  <si>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</si>
  <si>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</si>
  <si>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</si>
  <si>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</si>
  <si>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</si>
  <si>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</si>
  <si>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</si>
  <si>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</si>
  <si>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</si>
  <si>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</si>
  <si>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</si>
  <si>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</si>
  <si>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</si>
  <si>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</si>
  <si>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</si>
  <si>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</si>
  <si>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</si>
  <si>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</si>
  <si>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</si>
  <si>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</si>
  <si>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</si>
  <si>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</si>
  <si>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</si>
  <si>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</si>
  <si>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</si>
  <si>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</si>
  <si>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</si>
  <si>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</si>
  <si>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</si>
  <si>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</si>
  <si>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</si>
  <si>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</si>
  <si>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</si>
  <si>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</si>
  <si>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</si>
  <si>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</si>
  <si>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</si>
  <si>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</si>
  <si>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</si>
  <si>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</si>
  <si>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</si>
  <si>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</si>
  <si>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</si>
  <si>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</si>
  <si>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</si>
  <si>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</si>
  <si>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</si>
  <si>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</si>
  <si>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</si>
  <si>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</si>
  <si>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</si>
  <si>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</si>
  <si>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</si>
  <si>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</si>
  <si>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</si>
  <si>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</si>
  <si>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</si>
  <si>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</si>
  <si>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</si>
  <si>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</si>
  <si>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</si>
  <si>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</si>
  <si>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</si>
  <si>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</si>
  <si>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</si>
  <si>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</si>
  <si>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</si>
  <si>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</si>
  <si>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</si>
  <si>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</si>
  <si>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</si>
  <si>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</si>
  <si>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</si>
  <si>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</si>
  <si>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</si>
  <si>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</si>
  <si>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</si>
  <si>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</si>
  <si>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</si>
  <si>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</si>
  <si>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</si>
  <si>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</si>
  <si>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</si>
  <si>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</si>
  <si>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</si>
  <si>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</si>
  <si>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</si>
  <si>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</si>
  <si>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</si>
  <si>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</si>
  <si>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</si>
  <si>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</si>
  <si>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</si>
  <si>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</si>
  <si>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</si>
  <si>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</si>
  <si>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</si>
  <si>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</si>
  <si>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</si>
  <si>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</si>
  <si>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</si>
  <si>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</si>
  <si>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</si>
  <si>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</si>
  <si>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</si>
  <si>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</si>
  <si>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</si>
  <si>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</si>
  <si>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</si>
  <si>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</si>
  <si>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</si>
  <si>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</si>
  <si>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</si>
  <si>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</si>
  <si>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</si>
  <si>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</si>
  <si>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</si>
  <si>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</si>
  <si>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</si>
  <si>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</si>
  <si>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</si>
  <si>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</si>
  <si>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</si>
  <si>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</si>
  <si>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</si>
  <si>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</si>
  <si>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</si>
  <si>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</si>
  <si>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</si>
  <si>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</si>
  <si>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</si>
  <si>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</si>
  <si>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</si>
  <si>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</si>
  <si>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</si>
  <si>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</si>
  <si>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</si>
  <si>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</si>
  <si>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</si>
  <si>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</si>
  <si>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</si>
  <si>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</si>
  <si>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</si>
  <si>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</si>
  <si>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</si>
  <si>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</si>
  <si>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</si>
  <si>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</si>
  <si>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</si>
  <si>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</si>
  <si>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</si>
  <si>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</si>
  <si>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</si>
  <si>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</si>
  <si>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</si>
  <si>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</si>
  <si>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</si>
  <si>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</si>
  <si>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</si>
  <si>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</si>
  <si>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</si>
  <si>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</si>
  <si>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</si>
  <si>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</si>
  <si>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</si>
  <si>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</si>
  <si>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</si>
  <si>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</si>
  <si>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</si>
  <si>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</si>
  <si>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</si>
  <si>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</si>
  <si>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</si>
  <si>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</si>
  <si>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</si>
  <si>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</si>
  <si>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</si>
  <si>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</si>
  <si>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</si>
  <si>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</si>
  <si>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</si>
  <si>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</si>
  <si>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</si>
  <si>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</si>
  <si>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</si>
  <si>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</si>
  <si>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</si>
  <si>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</si>
  <si>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</si>
  <si>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</si>
  <si>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</si>
  <si>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</si>
  <si>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</si>
  <si>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</si>
  <si>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</si>
  <si>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</si>
  <si>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</si>
  <si>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</si>
  <si>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</si>
  <si>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</si>
  <si>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</si>
  <si>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</si>
  <si>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</si>
  <si>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</si>
  <si>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</si>
  <si>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</si>
  <si>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</si>
  <si>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</si>
  <si>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</si>
  <si>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</si>
  <si>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</si>
  <si>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</si>
  <si>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</si>
  <si>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</si>
  <si>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</si>
  <si>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</si>
  <si>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</si>
  <si>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</si>
  <si>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</si>
  <si>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</si>
  <si>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</si>
  <si>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</si>
  <si>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</si>
  <si>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</si>
  <si>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</si>
  <si>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</si>
  <si>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</si>
  <si>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</si>
  <si>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</si>
  <si>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</si>
  <si>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</si>
  <si>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</si>
  <si>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</si>
  <si>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</si>
  <si>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</si>
  <si>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</si>
  <si>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</si>
  <si>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</si>
  <si>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</si>
  <si>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</si>
  <si>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</si>
  <si>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</si>
  <si>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</si>
  <si>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</si>
  <si>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</si>
  <si>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</si>
  <si>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</si>
  <si>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</si>
  <si>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</si>
  <si>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</si>
  <si>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</si>
  <si>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</si>
  <si>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</si>
  <si>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</si>
  <si>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</si>
  <si>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</si>
  <si>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</si>
  <si>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</si>
  <si>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</si>
  <si>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</si>
  <si>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</si>
  <si>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</si>
  <si>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</si>
  <si>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</si>
  <si>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</si>
  <si>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</si>
  <si>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</si>
  <si>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</si>
  <si>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</si>
  <si>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</si>
  <si>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</si>
  <si>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</si>
  <si>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</si>
  <si>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</si>
  <si>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</si>
  <si>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</si>
  <si>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</si>
  <si>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</si>
  <si>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</si>
  <si>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</si>
  <si>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</si>
  <si>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</si>
  <si>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</si>
  <si>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</si>
  <si>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</si>
  <si>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</si>
  <si>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</si>
  <si>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</si>
  <si>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</si>
  <si>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</si>
  <si>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</si>
  <si>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</si>
  <si>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</si>
  <si>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</si>
  <si>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</si>
  <si>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</si>
  <si>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</si>
  <si>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</si>
  <si>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</si>
  <si>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</si>
  <si>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</si>
  <si>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</si>
  <si>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</si>
  <si>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</si>
  <si>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</si>
  <si>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</si>
  <si>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</si>
  <si>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</si>
  <si>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</si>
  <si>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</si>
  <si>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</si>
  <si>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</si>
  <si>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</si>
  <si>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</si>
  <si>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</si>
  <si>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</si>
  <si>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</si>
  <si>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</si>
  <si>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</si>
  <si>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</si>
  <si>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</si>
  <si>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</si>
  <si>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</si>
  <si>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</si>
  <si>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</si>
  <si>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</si>
  <si>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</si>
  <si>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</si>
  <si>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</si>
  <si>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</si>
  <si>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</si>
  <si>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</si>
  <si>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</si>
  <si>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</si>
  <si>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</si>
  <si>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</si>
  <si>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</si>
  <si>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</si>
  <si>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</si>
  <si>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</si>
  <si>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</si>
  <si>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</si>
  <si>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</si>
  <si>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</si>
  <si>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</si>
  <si>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</si>
  <si>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</si>
  <si>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</si>
  <si>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</si>
  <si>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</si>
  <si>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</si>
  <si>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</si>
  <si>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</si>
  <si>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</si>
  <si>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</si>
  <si>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</si>
  <si>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</si>
  <si>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</si>
  <si>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</si>
  <si>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</si>
  <si>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</si>
  <si>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</si>
  <si>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</si>
  <si>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</si>
  <si>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</si>
  <si>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</si>
  <si>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</si>
  <si>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</si>
  <si>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</si>
  <si>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</si>
  <si>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</si>
  <si>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</si>
  <si>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</si>
  <si>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</si>
  <si>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</si>
  <si>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</si>
  <si>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</si>
  <si>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</si>
  <si>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</si>
  <si>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</si>
  <si>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</si>
  <si>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</si>
  <si>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</si>
  <si>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</si>
  <si>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</si>
  <si>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</si>
  <si>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</si>
  <si>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</si>
  <si>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</si>
  <si>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</si>
  <si>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</si>
  <si>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</si>
  <si>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</si>
  <si>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</si>
  <si>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</si>
  <si>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</si>
  <si>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</si>
  <si>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</si>
  <si>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</si>
  <si>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</si>
  <si>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</si>
  <si>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</si>
  <si>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</si>
  <si>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</si>
  <si>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</si>
  <si>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</si>
  <si>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</si>
  <si>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</si>
  <si>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</si>
  <si>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</si>
  <si>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</si>
  <si>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</si>
  <si>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</si>
  <si>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</si>
  <si>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</si>
  <si>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</si>
  <si>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</si>
  <si>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</si>
  <si>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</si>
  <si>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</si>
  <si>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</si>
  <si>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</si>
  <si>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</si>
  <si>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</si>
  <si>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</si>
  <si>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</si>
  <si>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</si>
  <si>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</si>
  <si>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</si>
  <si>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</si>
  <si>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</si>
  <si>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</si>
  <si>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</si>
  <si>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</si>
  <si>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</si>
  <si>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</si>
  <si>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</si>
  <si>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</si>
  <si>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</si>
  <si>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</si>
  <si>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</si>
  <si>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</si>
  <si>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</si>
  <si>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</si>
  <si>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</si>
  <si>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</si>
  <si>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</si>
  <si>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</si>
  <si>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</si>
  <si>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</si>
  <si>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</si>
  <si>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</si>
  <si>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</si>
  <si>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</si>
  <si>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</si>
  <si>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</si>
  <si>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</si>
  <si>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</si>
  <si>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</si>
  <si>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</si>
  <si>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</si>
  <si>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</si>
  <si>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</si>
  <si>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</si>
  <si>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</si>
  <si>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</si>
  <si>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</si>
  <si>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</si>
  <si>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</si>
  <si>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</si>
  <si>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</si>
  <si>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</si>
  <si>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</si>
  <si>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</si>
  <si>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</si>
  <si>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</si>
  <si>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</si>
  <si>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</si>
  <si>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</si>
  <si>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</si>
  <si>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</si>
  <si>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</si>
  <si>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</si>
  <si>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</si>
  <si>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</si>
  <si>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</si>
  <si>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</si>
  <si>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</si>
  <si>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</si>
  <si>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</si>
  <si>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</si>
  <si>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</si>
  <si>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</si>
  <si>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</si>
  <si>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</si>
  <si>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</si>
  <si>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</si>
  <si>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</si>
  <si>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</si>
  <si>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</si>
  <si>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</si>
  <si>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</si>
  <si>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</si>
  <si>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</si>
  <si>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</si>
  <si>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</si>
  <si>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</si>
  <si>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</si>
  <si>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</si>
  <si>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</si>
  <si>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</si>
  <si>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</si>
  <si>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</si>
  <si>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</si>
  <si>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</si>
  <si>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</si>
  <si>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</si>
  <si>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</si>
  <si>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</si>
  <si>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</si>
  <si>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</si>
  <si>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</si>
  <si>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</si>
  <si>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</si>
  <si>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</si>
  <si>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</si>
  <si>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</si>
  <si>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</si>
  <si>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</si>
  <si>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</si>
  <si>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</si>
  <si>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</si>
  <si>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</si>
  <si>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</si>
  <si>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</si>
  <si>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</si>
  <si>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</si>
  <si>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</si>
  <si>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</si>
  <si>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</si>
  <si>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</si>
  <si>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</si>
  <si>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</si>
  <si>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</si>
  <si>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</si>
  <si>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</si>
  <si>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</si>
  <si>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</si>
  <si>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</si>
  <si>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</si>
  <si>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</si>
  <si>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</si>
  <si>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</si>
  <si>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</si>
  <si>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</si>
  <si>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</si>
  <si>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</si>
  <si>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</si>
  <si>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</si>
  <si>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</si>
  <si>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</si>
  <si>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</si>
  <si>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</si>
  <si>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</si>
  <si>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</si>
  <si>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</si>
  <si>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</si>
  <si>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</si>
  <si>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</si>
  <si>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</si>
  <si>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</si>
  <si>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</si>
  <si>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</si>
  <si>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</si>
  <si>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</si>
  <si>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</si>
  <si>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</si>
  <si>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</si>
  <si>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</si>
  <si>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</si>
  <si>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</si>
  <si>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</si>
  <si>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</si>
  <si>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</si>
  <si>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</si>
  <si>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</si>
  <si>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</si>
  <si>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</si>
  <si>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</si>
  <si>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</si>
  <si>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</si>
  <si>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</si>
  <si>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</si>
  <si>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</si>
  <si>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</si>
  <si>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</si>
  <si>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</si>
  <si>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</si>
  <si>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</si>
  <si>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</si>
  <si>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</si>
  <si>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</si>
  <si>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</si>
  <si>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</si>
  <si>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</si>
  <si>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</si>
  <si>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</si>
  <si>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</si>
  <si>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</si>
  <si>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</si>
  <si>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</si>
  <si>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</si>
  <si>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</si>
  <si>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</si>
  <si>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</si>
  <si>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</si>
  <si>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</si>
  <si>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</si>
  <si>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</si>
  <si>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</si>
  <si>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</si>
  <si>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</si>
  <si>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</si>
  <si>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</si>
  <si>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</si>
  <si>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</si>
  <si>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</si>
  <si>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</si>
  <si>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</si>
  <si>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</si>
  <si>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</si>
  <si>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</si>
  <si>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</si>
  <si>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</si>
  <si>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</si>
  <si>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</si>
  <si>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</si>
  <si>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</si>
  <si>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</si>
  <si>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</si>
  <si>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</si>
  <si>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</si>
  <si>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</si>
  <si>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</si>
  <si>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</si>
  <si>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</si>
  <si>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</si>
  <si>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</si>
  <si>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</si>
  <si>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</si>
  <si>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</si>
  <si>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</si>
  <si>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</si>
  <si>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</si>
  <si>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</si>
  <si>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</si>
  <si>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</si>
  <si>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</si>
  <si>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</si>
  <si>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</si>
  <si>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</si>
  <si>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</si>
  <si>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</si>
  <si>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</si>
  <si>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</si>
  <si>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</si>
  <si>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</si>
  <si>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</si>
  <si>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</si>
  <si>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</si>
  <si>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</si>
  <si>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</si>
  <si>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</si>
  <si>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</si>
  <si>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</si>
  <si>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</si>
  <si>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</si>
  <si>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</si>
  <si>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</si>
  <si>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</si>
  <si>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</si>
  <si>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</si>
  <si>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</si>
  <si>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</si>
  <si>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</si>
  <si>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</si>
  <si>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</si>
  <si>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</si>
  <si>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</si>
  <si>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</si>
  <si>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</si>
  <si>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</si>
  <si>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</si>
  <si>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</si>
  <si>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</si>
  <si>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</si>
  <si>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</si>
  <si>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</si>
  <si>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</si>
  <si>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</si>
  <si>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</si>
  <si>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</si>
  <si>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</si>
  <si>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</si>
  <si>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</si>
  <si>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</si>
  <si>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</si>
  <si>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</si>
  <si>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</si>
  <si>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</si>
  <si>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</si>
  <si>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</si>
  <si>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</si>
  <si>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</si>
  <si>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</si>
  <si>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</si>
  <si>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</si>
  <si>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</si>
  <si>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</si>
  <si>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</si>
  <si>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</si>
  <si>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</si>
  <si>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</si>
  <si>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</si>
  <si>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</si>
  <si>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</si>
  <si>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</si>
  <si>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</si>
  <si>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</si>
  <si>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</si>
  <si>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</si>
  <si>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</si>
  <si>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</si>
  <si>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</si>
  <si>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</si>
  <si>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</si>
  <si>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</si>
  <si>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</si>
  <si>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</si>
  <si>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</si>
  <si>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</si>
  <si>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</si>
  <si>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</si>
  <si>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</si>
  <si>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</si>
  <si>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</si>
  <si>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</si>
  <si>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</si>
  <si>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</si>
  <si>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</si>
  <si>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</si>
  <si>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</si>
  <si>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</si>
  <si>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</si>
  <si>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</si>
  <si>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</si>
  <si>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</si>
  <si>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</si>
  <si>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</si>
  <si>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</si>
  <si>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</si>
  <si>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</si>
  <si>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</si>
  <si>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</si>
  <si>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</si>
  <si>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</si>
  <si>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</si>
  <si>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</si>
  <si>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</si>
  <si>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</si>
  <si>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</si>
  <si>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</si>
  <si>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</si>
  <si>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</si>
  <si>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</si>
  <si>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</si>
  <si>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</si>
  <si>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</si>
  <si>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</si>
  <si>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</si>
  <si>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</si>
  <si>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</si>
  <si>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</si>
  <si>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</si>
  <si>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</si>
  <si>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</si>
  <si>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</si>
  <si>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</si>
  <si>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</si>
  <si>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</si>
  <si>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</si>
  <si>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</si>
  <si>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</si>
  <si>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</si>
  <si>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</si>
  <si>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</si>
  <si>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</si>
  <si>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</si>
  <si>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</si>
  <si>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</si>
  <si>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</si>
  <si>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</si>
  <si>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</si>
  <si>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</si>
  <si>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</si>
  <si>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</si>
  <si>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</si>
  <si>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</si>
  <si>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</si>
  <si>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</si>
  <si>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</si>
  <si>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</si>
  <si>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</si>
  <si>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</si>
  <si>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</si>
  <si>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</si>
  <si>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</si>
  <si>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</si>
  <si>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</si>
  <si>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</si>
  <si>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</si>
  <si>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</si>
  <si>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</si>
  <si>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</si>
  <si>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</si>
  <si>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</si>
  <si>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</si>
  <si>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</si>
  <si>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</si>
  <si>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</si>
  <si>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</si>
  <si>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</si>
  <si>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</si>
  <si>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</si>
  <si>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</si>
  <si>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</si>
  <si>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</si>
  <si>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</si>
  <si>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</si>
  <si>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</si>
  <si>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</si>
  <si>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</si>
  <si>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</si>
  <si>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</si>
  <si>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</si>
  <si>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</si>
  <si>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</si>
  <si>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</si>
  <si>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</si>
  <si>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</si>
  <si>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</si>
  <si>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</si>
  <si>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</si>
  <si>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</si>
  <si>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</si>
  <si>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</si>
  <si>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</si>
  <si>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</si>
  <si>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</si>
  <si>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</si>
  <si>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</si>
  <si>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</si>
  <si>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</si>
  <si>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</si>
  <si>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</si>
  <si>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</si>
  <si>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</si>
  <si>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</si>
  <si>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</si>
  <si>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</si>
  <si>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</si>
  <si>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</si>
  <si>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</si>
  <si>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</si>
  <si>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</si>
  <si>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</si>
  <si>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</si>
  <si>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</si>
  <si>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</si>
  <si>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</si>
  <si>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</si>
  <si>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</si>
  <si>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</si>
  <si>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</si>
  <si>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</si>
  <si>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</si>
  <si>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</si>
  <si>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</si>
  <si>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</si>
  <si>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</si>
  <si>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</si>
  <si>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</si>
  <si>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</si>
  <si>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</si>
  <si>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</si>
  <si>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</si>
  <si>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</si>
  <si>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</si>
  <si>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</si>
  <si>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</si>
  <si>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</si>
  <si>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</si>
  <si>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</si>
  <si>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</si>
  <si>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</si>
  <si>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</si>
  <si>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</si>
  <si>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</si>
  <si>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</si>
  <si>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</si>
  <si>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</si>
  <si>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</si>
  <si>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</si>
  <si>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</si>
  <si>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</si>
  <si>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</si>
  <si>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</si>
  <si>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</si>
  <si>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</si>
  <si>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</si>
  <si>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</si>
  <si>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</si>
  <si>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</si>
  <si>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</si>
  <si>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</si>
  <si>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</si>
  <si>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</si>
  <si>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</si>
  <si>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</si>
  <si>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</si>
  <si>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</si>
  <si>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</si>
  <si>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</si>
  <si>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</si>
  <si>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</si>
  <si>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</si>
  <si>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</si>
  <si>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</si>
  <si>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</si>
  <si>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</si>
  <si>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</si>
  <si>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</si>
  <si>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</si>
  <si>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</si>
  <si>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</si>
  <si>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</si>
  <si>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</si>
  <si>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</si>
  <si>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</si>
  <si>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</si>
  <si>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</si>
  <si>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</si>
  <si>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</si>
  <si>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</si>
  <si>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</si>
  <si>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</si>
  <si>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</si>
  <si>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</si>
  <si>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</si>
  <si>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</si>
  <si>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</si>
  <si>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</si>
  <si>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</si>
  <si>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</si>
  <si>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</si>
  <si>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</si>
  <si>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</si>
  <si>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</si>
  <si>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</si>
  <si>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</si>
  <si>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</si>
  <si>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</si>
  <si>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</si>
  <si>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</si>
  <si>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</si>
  <si>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</si>
  <si>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</si>
  <si>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</si>
  <si>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</si>
  <si>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</si>
  <si>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</si>
  <si>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</si>
  <si>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</si>
  <si>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</si>
  <si>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</si>
  <si>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</si>
  <si>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</si>
  <si>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</si>
  <si>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</si>
  <si>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</si>
  <si>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</si>
  <si>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</si>
  <si>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</si>
  <si>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</si>
  <si>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</si>
  <si>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</si>
  <si>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</si>
  <si>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</si>
  <si>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</si>
  <si>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</si>
  <si>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</si>
  <si>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</si>
  <si>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</si>
  <si>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</si>
  <si>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</si>
  <si>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</si>
  <si>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</si>
  <si>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</si>
  <si>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</si>
  <si>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</si>
  <si>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</si>
  <si>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</si>
  <si>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</si>
  <si>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</si>
  <si>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</si>
  <si>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</si>
  <si>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</si>
  <si>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</si>
  <si>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</si>
  <si>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</si>
  <si>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</si>
  <si>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</si>
  <si>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</si>
  <si>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</si>
  <si>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</si>
  <si>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</si>
  <si>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</si>
  <si>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</si>
  <si>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</si>
  <si>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</si>
  <si>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</si>
  <si>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</si>
  <si>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</si>
  <si>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</si>
  <si>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</si>
  <si>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</si>
  <si>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</si>
  <si>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</si>
  <si>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</si>
  <si>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</si>
  <si>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</si>
  <si>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</si>
  <si>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</si>
  <si>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</si>
  <si>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</si>
  <si>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</si>
  <si>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</si>
  <si>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</si>
  <si>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</si>
  <si>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</si>
  <si>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</si>
  <si>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</si>
  <si>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</si>
  <si>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</si>
  <si>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</si>
  <si>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</si>
  <si>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</si>
  <si>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</si>
  <si>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</si>
  <si>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</si>
  <si>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</si>
  <si>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</si>
  <si>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</si>
  <si>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</si>
  <si>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</si>
  <si>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</si>
  <si>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</si>
  <si>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</si>
  <si>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</si>
  <si>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</si>
  <si>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</si>
  <si>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</si>
  <si>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</si>
  <si>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</si>
  <si>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</si>
  <si>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</si>
  <si>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</si>
  <si>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</si>
  <si>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</si>
  <si>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</si>
  <si>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</si>
  <si>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</si>
  <si>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</si>
  <si>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</si>
  <si>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</si>
  <si>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</si>
  <si>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</si>
  <si>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</si>
  <si>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</si>
  <si>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</si>
  <si>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</si>
  <si>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</si>
  <si>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</si>
  <si>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</si>
  <si>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</si>
  <si>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</si>
  <si>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</si>
  <si>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</si>
  <si>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</si>
  <si>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</si>
  <si>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</si>
  <si>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</si>
  <si>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</si>
  <si>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</si>
  <si>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</si>
  <si>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</si>
  <si>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</si>
  <si>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</si>
  <si>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</si>
  <si>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</si>
  <si>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</si>
  <si>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</si>
  <si>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</si>
  <si>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</si>
  <si>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</si>
  <si>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</si>
  <si>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</si>
  <si>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</si>
  <si>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</si>
  <si>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</si>
  <si>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</si>
  <si>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</si>
  <si>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</si>
  <si>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</si>
  <si>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</si>
  <si>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</si>
  <si>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</si>
  <si>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</si>
  <si>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</si>
  <si>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</si>
  <si>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</si>
  <si>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</si>
  <si>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</si>
  <si>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</si>
  <si>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</si>
  <si>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</si>
  <si>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</si>
  <si>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</si>
  <si>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</si>
  <si>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</si>
  <si>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</si>
  <si>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</si>
  <si>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</si>
  <si>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</si>
  <si>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</si>
  <si>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</si>
  <si>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</si>
  <si>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</si>
  <si>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</si>
  <si>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</si>
  <si>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</si>
  <si>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</si>
  <si>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</si>
  <si>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</si>
  <si>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</si>
  <si>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</si>
  <si>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</si>
  <si>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</si>
  <si>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</si>
  <si>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</si>
  <si>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</si>
  <si>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</si>
  <si>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</si>
  <si>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</si>
  <si>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</si>
  <si>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</si>
  <si>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</si>
  <si>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</si>
  <si>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</si>
  <si>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</si>
  <si>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</si>
  <si>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</si>
  <si>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</si>
  <si>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</si>
  <si>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</si>
  <si>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</si>
  <si>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</si>
  <si>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</si>
  <si>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</si>
  <si>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</si>
  <si>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</si>
  <si>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</si>
  <si>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</si>
  <si>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</si>
  <si>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</si>
  <si>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</si>
  <si>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</si>
  <si>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</si>
  <si>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</si>
  <si>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</si>
  <si>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</si>
  <si>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</si>
  <si>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</si>
  <si>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</si>
  <si>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</si>
  <si>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</si>
  <si>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</si>
  <si>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</si>
  <si>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</si>
  <si>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</si>
  <si>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</si>
  <si>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</si>
  <si>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</si>
  <si>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</si>
  <si>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</si>
  <si>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</si>
  <si>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</si>
  <si>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</si>
  <si>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</si>
  <si>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</si>
  <si>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</si>
  <si>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</si>
  <si>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</si>
  <si>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</si>
  <si>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</si>
  <si>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</si>
  <si>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</si>
  <si>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</si>
  <si>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</si>
  <si>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</si>
  <si>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</si>
  <si>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</si>
  <si>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</si>
  <si>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</si>
  <si>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</si>
  <si>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</si>
  <si>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</si>
  <si>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</si>
  <si>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</si>
  <si>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</si>
  <si>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</si>
  <si>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</si>
  <si>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</si>
  <si>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</si>
  <si>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</si>
  <si>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</si>
  <si>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</si>
  <si>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</si>
  <si>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</si>
  <si>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</si>
  <si>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</si>
  <si>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</si>
  <si>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</si>
  <si>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</si>
  <si>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</si>
  <si>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</si>
  <si>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</si>
  <si>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</si>
  <si>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</si>
  <si>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</si>
  <si>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</si>
  <si>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</si>
  <si>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</si>
  <si>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</si>
  <si>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</si>
  <si>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</si>
  <si>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</si>
  <si>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</si>
  <si>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</si>
  <si>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</si>
  <si>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</si>
  <si>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</si>
  <si>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</si>
  <si>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</si>
  <si>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</si>
  <si>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</si>
  <si>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</si>
  <si>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</si>
  <si>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</si>
  <si>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</si>
  <si>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</si>
  <si>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</si>
  <si>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</si>
  <si>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</si>
  <si>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</si>
  <si>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</si>
  <si>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</si>
  <si>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</si>
  <si>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</si>
  <si>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</si>
  <si>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</si>
  <si>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</si>
  <si>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</si>
  <si>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</si>
  <si>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</si>
  <si>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</si>
  <si>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</si>
  <si>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</si>
  <si>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</si>
  <si>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</si>
  <si>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</si>
  <si>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</si>
  <si>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</si>
  <si>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</si>
  <si>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</si>
  <si>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</si>
  <si>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</si>
  <si>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</si>
  <si>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</si>
  <si>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</si>
  <si>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</si>
  <si>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</si>
  <si>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</si>
  <si>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</si>
  <si>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</si>
  <si>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</si>
  <si>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</si>
  <si>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</si>
  <si>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</si>
  <si>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</si>
  <si>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</si>
  <si>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</si>
  <si>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</si>
  <si>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</si>
  <si>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</si>
  <si>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</si>
  <si>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</si>
  <si>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</si>
  <si>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</si>
  <si>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</si>
  <si>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</si>
  <si>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</si>
  <si>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</si>
  <si>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</si>
  <si>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</si>
  <si>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</si>
  <si>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</si>
  <si>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</si>
  <si>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</si>
  <si>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</si>
  <si>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</si>
  <si>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</si>
  <si>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</si>
  <si>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</si>
  <si>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</si>
  <si>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</si>
  <si>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</si>
  <si>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</si>
  <si>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</si>
  <si>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</si>
  <si>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</si>
  <si>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</si>
  <si>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</si>
  <si>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</si>
  <si>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</si>
  <si>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</si>
  <si>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</si>
  <si>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</si>
  <si>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</si>
  <si>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</si>
  <si>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</si>
  <si>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</si>
  <si>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</si>
  <si>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</si>
  <si>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</si>
  <si>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</si>
  <si>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</si>
  <si>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</si>
  <si>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</si>
  <si>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</si>
  <si>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</si>
  <si>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</si>
  <si>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</si>
  <si>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</si>
  <si>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</si>
  <si>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</si>
  <si>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</si>
  <si>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</si>
  <si>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</si>
  <si>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</si>
  <si>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</si>
  <si>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</si>
  <si>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</si>
  <si>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</si>
  <si>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</si>
  <si>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</si>
  <si>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</si>
  <si>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</si>
  <si>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</si>
  <si>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</si>
  <si>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</si>
  <si>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</si>
  <si>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</si>
  <si>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</si>
  <si>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</si>
  <si>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</si>
  <si>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</si>
  <si>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</si>
  <si>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</si>
  <si>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</si>
  <si>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</si>
  <si>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</si>
  <si>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</si>
  <si>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</si>
  <si>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</si>
  <si>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</si>
  <si>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</si>
  <si>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</si>
  <si>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</si>
  <si>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</si>
  <si>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</si>
  <si>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</si>
  <si>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</si>
  <si>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</si>
  <si>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</si>
  <si>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</si>
  <si>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</si>
  <si>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</si>
  <si>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</si>
  <si>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</si>
  <si>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</si>
  <si>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</si>
  <si>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</si>
  <si>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</si>
  <si>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</si>
  <si>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</si>
  <si>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</si>
  <si>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</si>
  <si>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</si>
  <si>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</si>
  <si>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</si>
  <si>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</si>
  <si>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</si>
  <si>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</si>
  <si>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</si>
  <si>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</si>
  <si>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</si>
  <si>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</si>
  <si>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</si>
  <si>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</si>
  <si>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</si>
  <si>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</si>
  <si>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</si>
  <si>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</si>
  <si>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</si>
  <si>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</si>
  <si>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</si>
  <si>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</si>
  <si>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</si>
  <si>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</si>
  <si>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</si>
  <si>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</si>
  <si>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</si>
  <si>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</si>
  <si>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</si>
  <si>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</si>
  <si>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</si>
  <si>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</si>
  <si>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</si>
  <si>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</si>
  <si>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</si>
  <si>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</si>
  <si>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</si>
  <si>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</si>
  <si>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</si>
  <si>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</si>
  <si>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</si>
  <si>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</si>
  <si>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</si>
  <si>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</si>
  <si>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</si>
  <si>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</si>
  <si>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</si>
  <si>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</si>
  <si>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</si>
  <si>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</si>
  <si>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</si>
  <si>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</si>
  <si>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</si>
  <si>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</si>
  <si>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</si>
  <si>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</si>
  <si>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</si>
  <si>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</si>
  <si>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</si>
  <si>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</si>
  <si>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</si>
  <si>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</si>
  <si>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</si>
  <si>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</si>
  <si>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</si>
  <si>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</si>
  <si>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</si>
  <si>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</si>
  <si>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</si>
  <si>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</si>
  <si>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</si>
  <si>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</si>
  <si>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</si>
  <si>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</si>
  <si>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</si>
  <si>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</si>
  <si>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</si>
  <si>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</si>
  <si>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</si>
  <si>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</si>
  <si>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</si>
  <si>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</si>
  <si>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</si>
  <si>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</si>
  <si>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</si>
  <si>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</si>
  <si>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</si>
  <si>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</si>
  <si>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</si>
  <si>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</si>
  <si>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</si>
  <si>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</si>
  <si>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</si>
  <si>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</si>
  <si>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</si>
  <si>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</si>
  <si>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</si>
  <si>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</si>
  <si>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</si>
  <si>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</si>
  <si>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</si>
  <si>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</si>
  <si>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</si>
  <si>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</si>
  <si>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</si>
  <si>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</si>
  <si>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</si>
  <si>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</si>
  <si>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</si>
  <si>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</si>
  <si>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</si>
  <si>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</si>
  <si>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</si>
  <si>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</si>
  <si>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</si>
  <si>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</si>
  <si>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</si>
  <si>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</si>
  <si>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</si>
  <si>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</si>
  <si>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</si>
  <si>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</si>
  <si>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</si>
  <si>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</si>
  <si>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</si>
  <si>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</si>
  <si>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</si>
  <si>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</si>
  <si>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</si>
  <si>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</si>
  <si>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</si>
  <si>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</si>
  <si>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</si>
  <si>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</si>
  <si>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</si>
  <si>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</si>
  <si>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</si>
  <si>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</si>
  <si>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</si>
  <si>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</si>
  <si>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</si>
  <si>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</si>
  <si>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</si>
  <si>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</si>
  <si>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</si>
  <si>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</si>
  <si>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</si>
  <si>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</si>
  <si>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</si>
  <si>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</si>
  <si>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</si>
  <si>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</si>
  <si>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</si>
  <si>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</si>
  <si>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</si>
  <si>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</si>
  <si>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</si>
  <si>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</si>
  <si>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</si>
  <si>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</si>
  <si>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</si>
  <si>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</si>
  <si>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</si>
  <si>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</si>
  <si>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</si>
  <si>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</si>
  <si>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</si>
  <si>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</si>
  <si>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</si>
  <si>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</si>
  <si>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</si>
  <si>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</si>
  <si>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</si>
  <si>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</si>
  <si>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</si>
  <si>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</si>
  <si>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</si>
  <si>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</si>
  <si>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</si>
  <si>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</si>
  <si>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</si>
  <si>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</si>
  <si>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</si>
  <si>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</si>
  <si>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</si>
  <si>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</si>
  <si>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</si>
  <si>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</si>
  <si>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</si>
  <si>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</si>
  <si>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</si>
  <si>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</si>
  <si>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</si>
  <si>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</si>
  <si>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</si>
  <si>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</si>
  <si>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</si>
  <si>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</si>
  <si>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</si>
  <si>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</si>
  <si>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</si>
  <si>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</si>
  <si>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</si>
  <si>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</si>
  <si>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</si>
  <si>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</si>
  <si>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</si>
  <si>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</si>
  <si>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</si>
  <si>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</si>
  <si>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</si>
  <si>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</si>
  <si>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</si>
  <si>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</si>
  <si>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</si>
  <si>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</si>
  <si>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</si>
  <si>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</si>
  <si>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</si>
  <si>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</si>
  <si>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</si>
  <si>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</si>
  <si>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</si>
  <si>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</si>
  <si>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</si>
  <si>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</si>
  <si>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</si>
  <si>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</si>
  <si>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</si>
  <si>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</si>
  <si>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</si>
  <si>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</si>
  <si>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</si>
  <si>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</si>
  <si>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</si>
  <si>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</si>
  <si>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</si>
  <si>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</si>
  <si>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</si>
  <si>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</si>
  <si>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</si>
  <si>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</si>
  <si>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</si>
  <si>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</si>
  <si>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</si>
  <si>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</si>
  <si>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</si>
  <si>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</si>
  <si>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</si>
  <si>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</si>
  <si>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</si>
  <si>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</si>
  <si>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</si>
  <si>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</si>
  <si>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</si>
  <si>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</si>
  <si>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</si>
  <si>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</si>
  <si>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</si>
  <si>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</si>
  <si>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</si>
  <si>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</si>
  <si>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</si>
  <si>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</si>
  <si>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</si>
  <si>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</si>
  <si>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</si>
  <si>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</si>
  <si>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</si>
  <si>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</si>
  <si>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</si>
  <si>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</si>
  <si>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</si>
  <si>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</si>
  <si>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</si>
  <si>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</si>
  <si>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</si>
  <si>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</si>
  <si>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</si>
  <si>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</si>
  <si>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</si>
  <si>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</si>
  <si>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</si>
  <si>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</si>
  <si>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</si>
  <si>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</si>
  <si>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</si>
  <si>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</si>
  <si>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</si>
  <si>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</si>
  <si>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</si>
  <si>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</si>
  <si>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</si>
  <si>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</si>
  <si>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</si>
  <si>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</si>
  <si>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</si>
  <si>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</si>
  <si>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</si>
  <si>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</si>
  <si>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</si>
  <si>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</si>
  <si>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</si>
  <si>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</si>
  <si>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</si>
  <si>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</si>
  <si>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</si>
  <si>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</si>
  <si>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</si>
  <si>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</si>
  <si>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</si>
  <si>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</si>
  <si>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</si>
  <si>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</si>
  <si>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</si>
  <si>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</si>
  <si>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</si>
  <si>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</si>
  <si>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</si>
  <si>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</si>
  <si>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</si>
  <si>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</si>
  <si>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</si>
  <si>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</si>
  <si>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</si>
  <si>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</si>
  <si>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</si>
  <si>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</si>
  <si>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</si>
  <si>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</si>
  <si>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</si>
  <si>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</si>
  <si>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</si>
  <si>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</si>
  <si>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</si>
  <si>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</si>
  <si>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</si>
  <si>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</si>
  <si>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</si>
  <si>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</si>
  <si>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</si>
  <si>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</si>
  <si>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</si>
  <si>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</si>
  <si>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</si>
  <si>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</si>
  <si>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</si>
  <si>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</si>
  <si>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</si>
  <si>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</si>
  <si>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</si>
  <si>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</si>
  <si>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</si>
  <si>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</si>
  <si>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</si>
  <si>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</si>
  <si>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</si>
  <si>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</si>
  <si>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</si>
  <si>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</si>
  <si>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</si>
  <si>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</si>
  <si>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</si>
  <si>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</si>
  <si>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</si>
  <si>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</si>
  <si>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</si>
  <si>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</si>
  <si>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</si>
  <si>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</si>
  <si>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</si>
  <si>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</si>
  <si>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</si>
  <si>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</si>
  <si>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</si>
  <si>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</si>
  <si>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</si>
  <si>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</si>
  <si>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</si>
  <si>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</si>
  <si>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</si>
  <si>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</si>
  <si>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</si>
  <si>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</si>
  <si>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</si>
  <si>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</si>
  <si>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</si>
  <si>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</si>
  <si>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</si>
  <si>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</si>
  <si>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</si>
  <si>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</si>
  <si>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</si>
  <si>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</si>
  <si>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</si>
  <si>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</si>
  <si>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</si>
  <si>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</si>
  <si>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</si>
  <si>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</si>
  <si>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</si>
  <si>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</si>
  <si>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</si>
  <si>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</si>
  <si>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</si>
  <si>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</si>
  <si>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</si>
  <si>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</si>
  <si>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</si>
  <si>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</si>
  <si>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</si>
  <si>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</si>
  <si>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</si>
  <si>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</si>
  <si>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</si>
  <si>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</si>
  <si>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</si>
  <si>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</si>
  <si>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</si>
  <si>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</si>
  <si>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</si>
  <si>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</si>
  <si>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</si>
  <si>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</si>
  <si>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</si>
  <si>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</si>
  <si>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</si>
  <si>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</si>
  <si>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</si>
  <si>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</si>
  <si>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</si>
  <si>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</si>
  <si>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</si>
  <si>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</si>
  <si>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</si>
  <si>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</si>
  <si>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</si>
  <si>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</si>
  <si>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</si>
  <si>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</si>
  <si>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</si>
  <si>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</si>
  <si>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</si>
  <si>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</si>
  <si>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</si>
  <si>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</si>
  <si>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</si>
  <si>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</si>
  <si>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</si>
  <si>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</si>
  <si>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</si>
  <si>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</si>
  <si>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</si>
  <si>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</si>
  <si>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</si>
  <si>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</si>
  <si>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</si>
  <si>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</si>
  <si>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</si>
  <si>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</si>
  <si>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</si>
  <si>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</si>
  <si>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</si>
  <si>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</si>
  <si>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</si>
  <si>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</si>
  <si>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</si>
  <si>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</si>
  <si>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</si>
  <si>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</si>
  <si>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</si>
  <si>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</si>
  <si>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</si>
  <si>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</si>
  <si>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</si>
  <si>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</si>
  <si>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</si>
  <si>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</si>
  <si>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</si>
  <si>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</si>
  <si>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</si>
  <si>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</si>
  <si>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</si>
  <si>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</si>
  <si>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</si>
  <si>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</si>
  <si>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</si>
  <si>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</si>
  <si>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</si>
  <si>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</si>
  <si>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</si>
  <si>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</si>
  <si>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</si>
  <si>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</si>
  <si>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</si>
  <si>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</si>
  <si>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</si>
  <si>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</si>
  <si>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</si>
  <si>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</si>
  <si>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</si>
  <si>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</si>
  <si>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</si>
  <si>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</si>
  <si>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</si>
  <si>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</si>
  <si>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</si>
  <si>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</si>
  <si>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</si>
  <si>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</si>
  <si>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</si>
  <si>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</si>
  <si>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</si>
  <si>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</si>
  <si>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</si>
  <si>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</si>
  <si>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</si>
  <si>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</si>
  <si>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</si>
  <si>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</si>
  <si>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</si>
  <si>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</si>
  <si>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</si>
  <si>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</si>
  <si>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</si>
  <si>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</si>
  <si>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</si>
  <si>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</si>
  <si>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</si>
  <si>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</si>
  <si>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</si>
  <si>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</si>
  <si>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</si>
  <si>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</si>
  <si>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</si>
  <si>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</si>
  <si>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</si>
  <si>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</si>
  <si>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</si>
  <si>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</si>
  <si>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</si>
  <si>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</si>
  <si>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</si>
  <si>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</si>
  <si>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</si>
  <si>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</si>
  <si>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</si>
  <si>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</si>
  <si>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</si>
  <si>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</si>
  <si>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</si>
  <si>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</si>
  <si>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</si>
  <si>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</si>
  <si>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</si>
  <si>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</si>
  <si>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</si>
  <si>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</si>
  <si>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</si>
  <si>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</si>
  <si>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</si>
  <si>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</si>
  <si>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</si>
  <si>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</si>
  <si>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</si>
  <si>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</si>
  <si>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</si>
  <si>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</si>
  <si>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</si>
  <si>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</si>
  <si>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</si>
  <si>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</si>
  <si>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</si>
  <si>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</si>
  <si>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</si>
  <si>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</si>
  <si>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</si>
  <si>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</si>
  <si>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</si>
  <si>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</si>
  <si>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</si>
  <si>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</si>
  <si>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</si>
  <si>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</si>
  <si>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</si>
  <si>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</si>
  <si>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</si>
  <si>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</si>
  <si>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</si>
  <si>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</si>
  <si>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</si>
  <si>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</si>
  <si>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</si>
  <si>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</si>
  <si>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</si>
  <si>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</si>
  <si>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</si>
  <si>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</si>
  <si>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</si>
  <si>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</si>
  <si>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</si>
  <si>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</si>
  <si>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</si>
  <si>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</si>
  <si>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</si>
  <si>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</si>
  <si>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</si>
  <si>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</si>
  <si>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</si>
  <si>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</si>
  <si>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</si>
  <si>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</si>
  <si>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</si>
  <si>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</si>
  <si>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</si>
  <si>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</si>
  <si>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</si>
  <si>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</si>
  <si>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</si>
  <si>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</si>
  <si>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</si>
  <si>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</si>
  <si>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</si>
  <si>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</si>
  <si>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</si>
  <si>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</si>
  <si>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</si>
  <si>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</si>
  <si>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</si>
  <si>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</si>
  <si>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</si>
  <si>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</si>
  <si>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</si>
  <si>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</si>
  <si>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</si>
  <si>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</si>
  <si>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</si>
  <si>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</si>
  <si>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</si>
  <si>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</si>
  <si>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</si>
  <si>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</si>
  <si>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</si>
  <si>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</si>
  <si>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</si>
  <si>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</si>
  <si>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</si>
  <si>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</si>
  <si>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</si>
  <si>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</si>
  <si>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</si>
  <si>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</si>
  <si>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</si>
  <si>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</si>
  <si>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</si>
  <si>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</si>
  <si>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</si>
  <si>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</si>
  <si>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</si>
  <si>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</si>
  <si>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</si>
  <si>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</si>
  <si>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</si>
  <si>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</si>
  <si>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</si>
  <si>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</si>
  <si>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</si>
  <si>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</si>
  <si>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</si>
  <si>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</si>
  <si>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</si>
  <si>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</si>
  <si>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</si>
  <si>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</si>
  <si>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</si>
  <si>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</si>
  <si>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</si>
  <si>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</si>
  <si>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</si>
  <si>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</si>
  <si>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</si>
  <si>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</si>
  <si>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</si>
  <si>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</si>
  <si>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</si>
  <si>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</si>
  <si>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</si>
  <si>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</si>
  <si>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</si>
  <si>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</si>
  <si>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</si>
  <si>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</si>
  <si>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</si>
  <si>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</si>
  <si>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</si>
  <si>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</si>
  <si>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</si>
  <si>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</si>
  <si>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</si>
  <si>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</si>
  <si>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</si>
  <si>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</si>
  <si>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</si>
  <si>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</si>
  <si>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</si>
  <si>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</si>
  <si>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</si>
  <si>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</si>
  <si>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</si>
  <si>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</si>
  <si>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</si>
  <si>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</si>
  <si>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</si>
  <si>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</si>
  <si>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</si>
  <si>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</si>
  <si>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</si>
  <si>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</si>
  <si>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</si>
  <si>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</si>
  <si>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</si>
  <si>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</si>
  <si>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</si>
  <si>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</si>
  <si>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</si>
  <si>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</si>
  <si>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</si>
  <si>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</si>
  <si>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</si>
  <si>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</si>
  <si>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</si>
  <si>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</si>
  <si>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</si>
  <si>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</si>
  <si>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</si>
  <si>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</si>
  <si>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</si>
  <si>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</si>
  <si>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</si>
  <si>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</si>
  <si>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</si>
  <si>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</si>
  <si>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</si>
  <si>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</si>
  <si>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</si>
  <si>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</si>
  <si>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</si>
  <si>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</si>
  <si>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</si>
  <si>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</si>
  <si>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</si>
  <si>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</si>
  <si>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</si>
  <si>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</si>
  <si>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</si>
  <si>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</si>
  <si>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</si>
  <si>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</si>
  <si>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</si>
  <si>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</si>
  <si>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</si>
  <si>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</si>
  <si>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</si>
  <si>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</si>
  <si>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</si>
  <si>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</si>
  <si>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</si>
  <si>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</si>
  <si>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</si>
  <si>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</si>
  <si>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</si>
  <si>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</si>
  <si>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</si>
  <si>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</si>
  <si>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</si>
  <si>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</si>
  <si>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</si>
  <si>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</si>
  <si>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</si>
  <si>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</si>
  <si>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</si>
  <si>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</si>
  <si>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</si>
  <si>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</si>
  <si>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</si>
  <si>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</si>
  <si>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</si>
  <si>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</si>
  <si>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</si>
  <si>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</si>
  <si>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</si>
  <si>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</si>
  <si>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</si>
  <si>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</si>
  <si>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</si>
  <si>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</si>
  <si>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</si>
  <si>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</si>
  <si>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</si>
  <si>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</si>
  <si>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</si>
  <si>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</si>
  <si>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</si>
  <si>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</si>
  <si>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</si>
  <si>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</si>
  <si>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</si>
  <si>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</si>
  <si>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</si>
  <si>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</si>
  <si>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</si>
  <si>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</si>
  <si>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</si>
  <si>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</si>
  <si>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</si>
  <si>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</si>
  <si>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</si>
  <si>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</si>
  <si>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</si>
  <si>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</si>
  <si>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</si>
  <si>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</si>
  <si>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</si>
  <si>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</si>
  <si>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</si>
  <si>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</si>
  <si>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</si>
  <si>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</si>
  <si>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</si>
  <si>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</si>
  <si>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</si>
  <si>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</si>
  <si>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</si>
  <si>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</si>
  <si>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</si>
  <si>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</si>
  <si>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</si>
  <si>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</si>
  <si>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</si>
  <si>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</si>
  <si>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</si>
  <si>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</si>
  <si>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</si>
  <si>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</si>
  <si>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</si>
  <si>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</si>
  <si>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</si>
  <si>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</si>
  <si>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</si>
  <si>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</si>
  <si>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</si>
  <si>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</si>
  <si>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</si>
  <si>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</si>
  <si>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</si>
  <si>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</si>
  <si>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</si>
  <si>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</si>
  <si>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</si>
  <si>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</si>
  <si>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</si>
  <si>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</si>
  <si>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</si>
  <si>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</si>
  <si>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</si>
  <si>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</si>
  <si>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</si>
  <si>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</si>
  <si>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</si>
  <si>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</si>
  <si>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</si>
  <si>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</si>
  <si>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</si>
  <si>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</si>
  <si>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</si>
  <si>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</si>
  <si>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</si>
  <si>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</si>
  <si>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</si>
  <si>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</si>
  <si>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</si>
  <si>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</si>
  <si>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</si>
  <si>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</si>
  <si>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</si>
  <si>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</si>
  <si>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</si>
  <si>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</si>
  <si>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</si>
  <si>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</si>
  <si>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</si>
  <si>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</si>
  <si>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</si>
  <si>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</si>
  <si>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</si>
  <si>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</si>
  <si>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</si>
  <si>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</si>
  <si>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</si>
  <si>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</si>
  <si>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</si>
  <si>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</si>
  <si>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</si>
  <si>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</si>
  <si>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</si>
  <si>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</si>
  <si>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</si>
  <si>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</si>
  <si>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</si>
  <si>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</si>
  <si>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</si>
  <si>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</si>
  <si>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</si>
  <si>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</si>
  <si>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</si>
  <si>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</si>
  <si>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</si>
  <si>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</si>
  <si>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</si>
  <si>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</si>
  <si>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</si>
  <si>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</si>
  <si>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</si>
  <si>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</si>
  <si>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</si>
  <si>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</si>
  <si>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</si>
  <si>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</si>
  <si>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</si>
  <si>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</si>
  <si>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</si>
  <si>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</si>
  <si>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</si>
  <si>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</si>
  <si>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</si>
  <si>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</si>
  <si>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</si>
  <si>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</si>
  <si>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</si>
  <si>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</si>
  <si>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</si>
  <si>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</si>
  <si>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</si>
  <si>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</si>
  <si>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</si>
  <si>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</si>
  <si>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</si>
  <si>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</si>
  <si>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</si>
  <si>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</si>
  <si>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</si>
  <si>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</si>
  <si>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</si>
  <si>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</si>
  <si>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</si>
  <si>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</si>
  <si>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</si>
  <si>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</si>
  <si>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</si>
  <si>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</si>
  <si>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</si>
  <si>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</si>
  <si>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</si>
  <si>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</si>
  <si>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</si>
  <si>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</si>
  <si>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</si>
  <si>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</si>
  <si>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</si>
  <si>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</si>
  <si>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</si>
  <si>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</si>
  <si>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</si>
  <si>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</si>
  <si>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</si>
  <si>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</si>
  <si>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</si>
  <si>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</si>
  <si>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</si>
  <si>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</si>
  <si>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</si>
  <si>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</si>
  <si>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</si>
  <si>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</si>
  <si>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</si>
  <si>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</si>
  <si>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</si>
  <si>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</si>
  <si>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</si>
  <si>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</si>
  <si>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</si>
  <si>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</si>
  <si>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</si>
  <si>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</si>
  <si>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</si>
  <si>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</si>
  <si>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</si>
  <si>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</si>
  <si>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</si>
  <si>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</si>
  <si>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</si>
  <si>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</si>
  <si>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</si>
  <si>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</si>
  <si>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</si>
  <si>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</si>
  <si>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</si>
  <si>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</si>
  <si>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</si>
  <si>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</si>
  <si>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</si>
  <si>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</si>
  <si>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</si>
  <si>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</si>
  <si>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</si>
  <si>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</si>
  <si>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</si>
  <si>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</si>
  <si>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</si>
  <si>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</si>
  <si>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</si>
  <si>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</si>
  <si>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</si>
  <si>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</si>
  <si>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</si>
  <si>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</si>
  <si>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</si>
  <si>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</si>
  <si>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</si>
  <si>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</si>
  <si>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</si>
  <si>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</si>
  <si>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</si>
  <si>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</si>
  <si>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</si>
  <si>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</si>
  <si>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</si>
  <si>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</si>
  <si>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</si>
  <si>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</si>
  <si>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</si>
  <si>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</si>
  <si>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</si>
  <si>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</si>
  <si>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</si>
  <si>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</si>
  <si>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</si>
  <si>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</si>
  <si>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</si>
  <si>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</si>
  <si>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</si>
  <si>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</si>
  <si>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</si>
  <si>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</si>
  <si>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</si>
  <si>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</si>
  <si>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</si>
  <si>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</si>
  <si>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</si>
  <si>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</si>
  <si>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</si>
  <si>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</si>
  <si>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</si>
  <si>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</si>
  <si>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</si>
  <si>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</si>
  <si>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</si>
  <si>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</si>
  <si>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</si>
  <si>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</si>
  <si>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</si>
  <si>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</si>
  <si>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</si>
  <si>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</si>
  <si>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</si>
  <si>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</si>
  <si>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</si>
  <si>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</si>
  <si>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</si>
  <si>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</si>
  <si>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</si>
  <si>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</si>
  <si>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</si>
  <si>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</si>
  <si>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</si>
  <si>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</si>
  <si>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</si>
  <si>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</si>
  <si>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</si>
  <si>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</si>
  <si>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</si>
  <si>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</si>
  <si>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</si>
  <si>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</si>
  <si>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</si>
  <si>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</si>
  <si>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</si>
  <si>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</si>
  <si>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</si>
  <si>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</si>
  <si>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</si>
  <si>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</si>
  <si>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</si>
  <si>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</si>
  <si>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</si>
  <si>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</si>
  <si>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</si>
  <si>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</si>
  <si>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</si>
  <si>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</si>
  <si>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</si>
  <si>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</si>
  <si>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</si>
  <si>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</si>
  <si>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</si>
  <si>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</si>
  <si>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</si>
  <si>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</si>
  <si>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</si>
  <si>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</si>
  <si>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</si>
  <si>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</si>
  <si>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</si>
  <si>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</si>
  <si>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</si>
  <si>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</si>
  <si>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</si>
  <si>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</si>
  <si>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</si>
  <si>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</si>
  <si>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</si>
  <si>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</si>
  <si>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</si>
  <si>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</si>
  <si>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</si>
  <si>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</si>
  <si>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</si>
  <si>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</si>
  <si>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</si>
  <si>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</si>
  <si>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</si>
  <si>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</si>
  <si>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</si>
  <si>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</si>
  <si>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</si>
  <si>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</si>
  <si>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</si>
  <si>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</si>
  <si>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</si>
  <si>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</si>
  <si>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</si>
  <si>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</si>
  <si>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</si>
  <si>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</si>
  <si>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</si>
  <si>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</si>
  <si>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</si>
  <si>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</si>
  <si>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</si>
  <si>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</si>
  <si>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</si>
  <si>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</si>
  <si>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</si>
  <si>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</si>
  <si>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</si>
  <si>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</si>
  <si>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</si>
  <si>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</si>
  <si>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</si>
  <si>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</si>
  <si>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</si>
  <si>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</si>
  <si>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</si>
  <si>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</si>
  <si>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</si>
  <si>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</si>
  <si>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</si>
  <si>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</si>
  <si>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</si>
  <si>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</si>
  <si>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</si>
  <si>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</si>
  <si>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</si>
  <si>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</si>
  <si>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</si>
  <si>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</si>
  <si>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</si>
  <si>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</si>
  <si>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</si>
  <si>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</si>
  <si>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</si>
  <si>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</si>
  <si>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</si>
  <si>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</si>
  <si>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</si>
  <si>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</si>
  <si>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</si>
  <si>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</si>
  <si>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</si>
  <si>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</si>
  <si>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</si>
  <si>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</si>
  <si>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</si>
  <si>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</si>
  <si>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</si>
  <si>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</si>
  <si>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</si>
  <si>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</si>
  <si>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</si>
  <si>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</si>
  <si>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</si>
  <si>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</si>
  <si>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</si>
  <si>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</si>
  <si>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</si>
  <si>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</si>
  <si>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</si>
  <si>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</si>
  <si>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</si>
  <si>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</si>
  <si>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</si>
  <si>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</si>
  <si>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</si>
  <si>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</si>
  <si>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</si>
  <si>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</si>
  <si>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</si>
  <si>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</si>
  <si>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</si>
  <si>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</si>
  <si>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</si>
  <si>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</si>
  <si>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</si>
  <si>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</si>
  <si>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</si>
  <si>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</si>
  <si>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</si>
  <si>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</si>
  <si>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</si>
  <si>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</si>
  <si>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</si>
  <si>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</si>
  <si>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</si>
  <si>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</si>
  <si>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</si>
  <si>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</si>
  <si>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</si>
  <si>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</si>
  <si>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</si>
  <si>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</si>
  <si>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</si>
  <si>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</si>
  <si>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</si>
  <si>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</si>
  <si>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</si>
  <si>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</si>
  <si>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</si>
  <si>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</si>
  <si>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</si>
  <si>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</si>
  <si>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</si>
  <si>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</si>
  <si>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</si>
  <si>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</si>
  <si>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</si>
  <si>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</si>
  <si>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</si>
  <si>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</si>
  <si>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</si>
  <si>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</si>
  <si>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</si>
  <si>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</si>
  <si>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</si>
  <si>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</si>
  <si>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</si>
  <si>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</si>
  <si>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</si>
  <si>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</si>
  <si>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</si>
  <si>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</si>
  <si>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</si>
  <si>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</si>
  <si>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</si>
  <si>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</si>
  <si>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</si>
  <si>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</si>
  <si>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</si>
  <si>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</si>
  <si>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</si>
  <si>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</si>
  <si>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</si>
  <si>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</si>
  <si>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</si>
  <si>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</si>
  <si>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</si>
  <si>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</si>
  <si>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</si>
  <si>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</si>
  <si>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</si>
  <si>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</si>
  <si>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</si>
  <si>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</si>
  <si>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</si>
  <si>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</si>
  <si>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</si>
  <si>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</si>
  <si>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</si>
  <si>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</si>
  <si>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</si>
  <si>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</si>
  <si>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</si>
  <si>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</si>
  <si>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</si>
  <si>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</si>
  <si>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</si>
  <si>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</si>
  <si>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</si>
  <si>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</si>
  <si>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</si>
  <si>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</si>
  <si>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</si>
  <si>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</si>
  <si>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</si>
  <si>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</si>
  <si>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</si>
  <si>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</si>
  <si>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</si>
  <si>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</si>
  <si>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</si>
  <si>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</si>
  <si>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</si>
  <si>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</si>
  <si>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</si>
  <si>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</si>
  <si>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</si>
  <si>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</si>
  <si>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</si>
  <si>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</si>
  <si>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</si>
  <si>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</si>
  <si>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</si>
  <si>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</si>
  <si>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</si>
  <si>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</si>
  <si>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</si>
  <si>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</si>
  <si>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</si>
  <si>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</si>
  <si>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</si>
  <si>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</si>
  <si>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</si>
  <si>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</si>
  <si>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</si>
  <si>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</si>
  <si>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</si>
  <si>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</si>
  <si>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</si>
  <si>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</si>
  <si>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</si>
  <si>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</si>
  <si>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</si>
  <si>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</si>
  <si>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</si>
  <si>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</si>
  <si>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</si>
  <si>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</si>
  <si>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</si>
  <si>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</si>
  <si>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</si>
  <si>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</si>
  <si>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</si>
  <si>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</si>
  <si>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</si>
  <si>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</si>
  <si>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</si>
  <si>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</si>
  <si>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</si>
  <si>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</si>
  <si>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</si>
  <si>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</si>
  <si>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</si>
  <si>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</si>
  <si>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</si>
  <si>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</si>
  <si>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</si>
  <si>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</si>
  <si>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</si>
  <si>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</si>
  <si>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</si>
  <si>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</si>
  <si>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</si>
  <si>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</si>
  <si>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</si>
  <si>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</si>
  <si>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</si>
  <si>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</si>
  <si>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</si>
  <si>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</si>
  <si>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</si>
  <si>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</si>
  <si>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</si>
  <si>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</si>
  <si>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</si>
  <si>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</si>
  <si>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</si>
  <si>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</si>
  <si>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</si>
  <si>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</si>
  <si>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</si>
  <si>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</si>
  <si>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</si>
  <si>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</si>
  <si>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</si>
  <si>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</si>
  <si>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</si>
  <si>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</si>
  <si>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</si>
  <si>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</si>
  <si>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</si>
  <si>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</si>
  <si>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</si>
  <si>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</si>
  <si>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</si>
  <si>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</si>
  <si>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</si>
  <si>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</si>
  <si>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</si>
  <si>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</si>
  <si>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</si>
  <si>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</si>
  <si>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</si>
  <si>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</si>
  <si>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</si>
  <si>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</si>
  <si>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</si>
  <si>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</si>
  <si>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</si>
  <si>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</si>
  <si>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</si>
  <si>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</si>
  <si>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</si>
  <si>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</si>
  <si>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</si>
  <si>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</si>
  <si>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</si>
  <si>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</si>
  <si>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</si>
  <si>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</si>
  <si>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</si>
  <si>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</si>
  <si>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</si>
  <si>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</si>
  <si>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</si>
  <si>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</si>
  <si>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</si>
  <si>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</si>
  <si>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</si>
  <si>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</si>
  <si>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</si>
  <si>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</si>
  <si>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</si>
  <si>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</si>
  <si>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</si>
  <si>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</si>
  <si>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</si>
  <si>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</si>
  <si>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</si>
  <si>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</si>
  <si>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</si>
  <si>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</si>
  <si>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</si>
  <si>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</si>
  <si>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</si>
  <si>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</si>
  <si>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</si>
  <si>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</si>
  <si>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</si>
  <si>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</si>
  <si>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</si>
  <si>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</si>
  <si>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</si>
  <si>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</si>
  <si>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</si>
  <si>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</si>
  <si>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</si>
  <si>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</si>
  <si>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</si>
  <si>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</si>
  <si>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</si>
  <si>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</si>
  <si>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</si>
  <si>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</si>
  <si>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</si>
  <si>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</si>
  <si>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</si>
  <si>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</si>
  <si>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</si>
  <si>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</si>
  <si>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</si>
  <si>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</si>
  <si>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</si>
  <si>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</si>
  <si>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</si>
  <si>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</si>
  <si>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</si>
  <si>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</si>
  <si>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</si>
  <si>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</si>
  <si>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</si>
  <si>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</si>
  <si>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</si>
  <si>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</si>
  <si>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</si>
  <si>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</si>
  <si>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</si>
  <si>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</si>
  <si>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</si>
  <si>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</si>
  <si>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</si>
  <si>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</si>
  <si>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</si>
  <si>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</si>
  <si>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</si>
  <si>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</si>
  <si>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</si>
  <si>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</si>
  <si>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</si>
  <si>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</si>
  <si>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</si>
  <si>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</si>
  <si>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</si>
  <si>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</si>
  <si>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</si>
  <si>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</si>
  <si>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</si>
  <si>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</si>
  <si>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</si>
  <si>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</si>
  <si>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</si>
  <si>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</si>
  <si>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</si>
  <si>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</si>
  <si>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</si>
  <si>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</si>
  <si>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</si>
  <si>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</si>
  <si>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</si>
  <si>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</si>
  <si>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</si>
  <si>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</si>
  <si>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</si>
  <si>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</si>
  <si>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</si>
  <si>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</si>
  <si>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</si>
  <si>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</si>
  <si>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</si>
  <si>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</si>
  <si>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</si>
  <si>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</si>
  <si>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</si>
  <si>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</si>
  <si>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</si>
  <si>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</si>
  <si>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</si>
  <si>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</si>
  <si>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</si>
  <si>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</si>
  <si>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</si>
  <si>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</si>
  <si>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</si>
  <si>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</si>
  <si>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</si>
  <si>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</si>
  <si>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</si>
  <si>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</si>
  <si>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</si>
  <si>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</si>
  <si>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</si>
  <si>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</si>
  <si>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</si>
  <si>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</si>
  <si>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</si>
  <si>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</si>
  <si>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</si>
  <si>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</si>
  <si>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</si>
  <si>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</si>
  <si>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</si>
  <si>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</si>
  <si>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</si>
  <si>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</si>
  <si>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</si>
  <si>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</si>
  <si>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</si>
  <si>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</si>
  <si>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</si>
  <si>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</si>
  <si>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</si>
  <si>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</si>
  <si>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</si>
  <si>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</si>
  <si>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</si>
  <si>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</si>
  <si>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</si>
  <si>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</si>
  <si>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</si>
  <si>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</si>
  <si>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</si>
  <si>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</si>
  <si>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</si>
  <si>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</si>
  <si>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</si>
  <si>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</si>
  <si>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</si>
  <si>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</si>
  <si>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</si>
  <si>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</si>
  <si>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</si>
  <si>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</si>
  <si>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</si>
  <si>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</si>
  <si>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</si>
  <si>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</si>
  <si>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</si>
  <si>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</si>
  <si>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</si>
  <si>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</si>
  <si>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</si>
  <si>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</si>
  <si>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</si>
  <si>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</si>
  <si>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</si>
  <si>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</si>
  <si>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</si>
  <si>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</si>
  <si>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</si>
  <si>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</si>
  <si>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</si>
  <si>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</si>
  <si>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</si>
  <si>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</si>
  <si>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</si>
  <si>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</si>
  <si>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</si>
  <si>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</si>
  <si>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</si>
  <si>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</si>
  <si>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</si>
  <si>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</si>
  <si>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</si>
  <si>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</si>
  <si>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</si>
  <si>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</si>
  <si>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</si>
  <si>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</si>
  <si>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</si>
  <si>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</si>
  <si>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</si>
  <si>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</si>
  <si>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</si>
  <si>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</si>
  <si>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</si>
  <si>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</si>
  <si>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</si>
  <si>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</si>
  <si>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</si>
  <si>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</si>
  <si>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</si>
  <si>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</si>
  <si>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</si>
  <si>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</si>
  <si>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</si>
  <si>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</si>
  <si>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</si>
  <si>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</si>
  <si>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</si>
  <si>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</si>
  <si>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</si>
  <si>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</si>
  <si>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</si>
  <si>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</si>
  <si>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</si>
  <si>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</si>
  <si>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</si>
  <si>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</si>
  <si>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</si>
  <si>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</si>
  <si>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</si>
  <si>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</si>
  <si>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</si>
  <si>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</si>
  <si>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</si>
  <si>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</si>
  <si>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</si>
  <si>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</si>
  <si>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</si>
  <si>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</si>
  <si>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</si>
  <si>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</si>
  <si>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</si>
  <si>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</si>
  <si>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</si>
  <si>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</si>
  <si>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</si>
  <si>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</si>
  <si>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</si>
  <si>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</si>
  <si>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</si>
  <si>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</si>
  <si>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</si>
  <si>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</si>
  <si>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</si>
  <si>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</si>
  <si>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</si>
  <si>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</si>
  <si>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</si>
  <si>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</si>
  <si>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</si>
  <si>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</si>
  <si>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</si>
  <si>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</si>
  <si>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</si>
  <si>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</si>
  <si>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</si>
  <si>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</si>
  <si>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</si>
  <si>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</si>
  <si>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</si>
  <si>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</si>
  <si>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</si>
  <si>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</si>
  <si>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</si>
  <si>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</si>
  <si>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</si>
  <si>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</si>
  <si>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</si>
  <si>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</si>
  <si>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</si>
  <si>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</si>
  <si>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</si>
  <si>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</si>
  <si>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</si>
  <si>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</si>
  <si>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</si>
  <si>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</si>
  <si>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</si>
  <si>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</si>
  <si>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</si>
  <si>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</si>
  <si>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</si>
  <si>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</si>
  <si>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</si>
  <si>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</si>
  <si>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</si>
  <si>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</si>
  <si>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</si>
  <si>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</si>
  <si>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</si>
  <si>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</si>
  <si>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</si>
  <si>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</si>
  <si>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</si>
  <si>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</si>
  <si>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</si>
  <si>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</si>
  <si>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</si>
  <si>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</si>
  <si>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</si>
  <si>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</si>
  <si>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</si>
  <si>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</si>
  <si>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</si>
  <si>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</si>
  <si>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</si>
  <si>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</si>
  <si>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</si>
  <si>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</si>
  <si>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</si>
  <si>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</si>
  <si>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</si>
  <si>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</si>
  <si>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</si>
  <si>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</si>
  <si>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</si>
  <si>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</si>
  <si>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</si>
  <si>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</si>
  <si>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</si>
  <si>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</si>
  <si>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</si>
  <si>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</si>
  <si>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</si>
  <si>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</si>
  <si>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</si>
  <si>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</si>
  <si>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</si>
  <si>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</si>
  <si>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</si>
  <si>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</si>
  <si>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</si>
  <si>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</si>
  <si>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</si>
  <si>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</si>
  <si>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</si>
  <si>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</si>
  <si>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</si>
  <si>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</si>
  <si>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</si>
  <si>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</si>
  <si>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</si>
  <si>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</si>
  <si>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</si>
  <si>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</si>
  <si>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</si>
  <si>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</si>
  <si>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</si>
  <si>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</si>
  <si>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</si>
  <si>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</si>
  <si>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</si>
  <si>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</si>
  <si>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</si>
  <si>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</si>
  <si>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</si>
  <si>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</si>
  <si>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</si>
  <si>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</si>
  <si>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</si>
  <si>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</si>
  <si>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</si>
  <si>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</si>
  <si>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</si>
  <si>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</si>
  <si>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</si>
  <si>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</si>
  <si>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</si>
  <si>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</si>
  <si>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</si>
  <si>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</si>
  <si>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</si>
  <si>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</si>
  <si>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</si>
  <si>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</si>
  <si>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</si>
  <si>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</si>
  <si>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</si>
  <si>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</si>
  <si>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</si>
  <si>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</si>
  <si>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</si>
  <si>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</si>
  <si>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</si>
  <si>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</si>
  <si>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</si>
  <si>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</si>
  <si>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</si>
  <si>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</si>
  <si>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</si>
  <si>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</si>
  <si>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</si>
  <si>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</si>
  <si>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</si>
  <si>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</si>
  <si>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</si>
  <si>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</si>
  <si>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</si>
  <si>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</si>
  <si>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</si>
  <si>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</si>
  <si>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</si>
  <si>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</si>
  <si>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</si>
  <si>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</si>
  <si>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</si>
  <si>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</si>
  <si>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</si>
  <si>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</si>
  <si>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</si>
  <si>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</si>
  <si>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</si>
  <si>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</si>
  <si>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</si>
  <si>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</si>
  <si>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</si>
  <si>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</si>
  <si>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</si>
  <si>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</si>
  <si>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</si>
  <si>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</si>
  <si>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</si>
  <si>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</si>
  <si>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</si>
  <si>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</si>
  <si>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</si>
  <si>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</si>
  <si>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</si>
  <si>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</si>
  <si>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</si>
  <si>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</si>
  <si>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</si>
  <si>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</si>
  <si>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</si>
  <si>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</si>
  <si>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</si>
  <si>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</si>
  <si>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</si>
  <si>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</si>
  <si>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</si>
  <si>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</si>
  <si>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</si>
  <si>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</si>
  <si>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</si>
  <si>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</si>
  <si>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</si>
  <si>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</si>
  <si>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</si>
  <si>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</si>
  <si>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</si>
  <si>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</si>
  <si>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</si>
  <si>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</si>
  <si>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</si>
  <si>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</si>
  <si>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</si>
  <si>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</si>
  <si>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</si>
  <si>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</si>
  <si>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</si>
  <si>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</si>
  <si>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</si>
  <si>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</si>
  <si>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</si>
  <si>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</si>
  <si>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</si>
  <si>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</si>
  <si>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</si>
  <si>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</si>
  <si>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</si>
  <si>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</si>
  <si>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</si>
  <si>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</si>
  <si>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</si>
  <si>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</si>
  <si>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</si>
  <si>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</si>
  <si>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</si>
  <si>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</si>
  <si>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</si>
  <si>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</si>
  <si>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</si>
  <si>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</si>
  <si>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</si>
  <si>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</si>
  <si>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</si>
  <si>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</si>
  <si>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</si>
  <si>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</si>
  <si>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</si>
  <si>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</si>
  <si>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</si>
  <si>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</si>
  <si>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</si>
  <si>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</si>
  <si>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</si>
  <si>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</si>
  <si>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</si>
  <si>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</si>
  <si>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</si>
  <si>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</si>
  <si>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</si>
  <si>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</si>
  <si>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</si>
  <si>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</si>
  <si>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</si>
  <si>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</si>
  <si>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</si>
  <si>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</si>
  <si>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</si>
  <si>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</si>
  <si>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</si>
  <si>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</si>
  <si>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</si>
  <si>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</si>
  <si>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</si>
  <si>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</si>
  <si>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</si>
  <si>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</si>
  <si>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</si>
  <si>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</si>
  <si>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</si>
  <si>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</si>
  <si>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</si>
  <si>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</si>
  <si>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</si>
  <si>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</si>
  <si>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</si>
  <si>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</si>
  <si>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</si>
  <si>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</si>
  <si>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</si>
  <si>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</si>
  <si>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</si>
  <si>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</si>
  <si>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</si>
  <si>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</si>
  <si>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</si>
  <si>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</si>
  <si>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</si>
  <si>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</si>
  <si>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</si>
  <si>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</si>
  <si>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</si>
  <si>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</si>
  <si>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</si>
  <si>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</si>
  <si>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</si>
  <si>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</si>
  <si>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</si>
  <si>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</si>
  <si>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</si>
  <si>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</si>
  <si>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</si>
  <si>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</si>
  <si>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</si>
  <si>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</si>
  <si>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</si>
  <si>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</si>
  <si>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</si>
  <si>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</si>
  <si>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</si>
  <si>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</si>
  <si>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</si>
  <si>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</si>
  <si>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</si>
  <si>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</si>
  <si>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</si>
  <si>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</si>
  <si>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</si>
  <si>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</si>
  <si>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</si>
  <si>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</si>
  <si>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</si>
  <si>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</si>
  <si>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</si>
  <si>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</si>
  <si>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</si>
  <si>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</si>
  <si>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</si>
  <si>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</si>
  <si>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</si>
  <si>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</si>
  <si>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</si>
  <si>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</si>
  <si>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</si>
  <si>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</si>
  <si>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</si>
  <si>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</si>
  <si>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</si>
  <si>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</si>
  <si>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</si>
  <si>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</si>
  <si>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</si>
  <si>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</si>
  <si>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</si>
  <si>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</si>
  <si>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</si>
  <si>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</si>
  <si>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</si>
  <si>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</si>
  <si>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</si>
  <si>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</si>
  <si>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</si>
  <si>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</si>
  <si>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</si>
  <si>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</si>
  <si>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</si>
  <si>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</si>
  <si>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</si>
  <si>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</si>
  <si>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</si>
  <si>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</si>
  <si>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</si>
  <si>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</si>
  <si>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</si>
  <si>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</si>
  <si>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</si>
  <si>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</si>
  <si>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</si>
  <si>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</si>
  <si>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</si>
  <si>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</si>
  <si>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</si>
  <si>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</si>
  <si>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</si>
  <si>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</si>
  <si>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</si>
  <si>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</si>
  <si>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</si>
  <si>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</si>
  <si>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</si>
  <si>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</si>
  <si>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</si>
  <si>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</si>
  <si>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</si>
  <si>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</si>
  <si>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</si>
  <si>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</si>
  <si>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</si>
  <si>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</si>
  <si>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</si>
  <si>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</si>
  <si>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</si>
  <si>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</si>
  <si>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</si>
  <si>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</si>
  <si>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</si>
  <si>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</si>
  <si>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</si>
  <si>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</si>
  <si>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</si>
  <si>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</si>
  <si>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</si>
  <si>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</si>
  <si>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</si>
  <si>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</si>
  <si>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</si>
  <si>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</si>
  <si>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</si>
  <si>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</si>
  <si>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</si>
  <si>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</si>
  <si>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</si>
  <si>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</si>
  <si>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</si>
  <si>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</si>
  <si>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</si>
  <si>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</si>
  <si>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</si>
  <si>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</si>
  <si>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</si>
  <si>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</si>
  <si>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</si>
  <si>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</si>
  <si>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</si>
  <si>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</si>
  <si>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</si>
  <si>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</si>
  <si>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</si>
  <si>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</si>
  <si>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</si>
  <si>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</si>
  <si>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</si>
  <si>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</si>
  <si>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</si>
  <si>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</si>
  <si>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</si>
  <si>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</si>
  <si>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</si>
  <si>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</si>
  <si>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</si>
  <si>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</si>
  <si>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</si>
  <si>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</si>
  <si>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</si>
  <si>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</si>
  <si>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</si>
  <si>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</si>
  <si>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</si>
  <si>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</si>
  <si>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</si>
  <si>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</si>
  <si>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</si>
  <si>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</si>
  <si>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</si>
  <si>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</si>
  <si>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</si>
  <si>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</si>
  <si>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</si>
  <si>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</si>
  <si>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</si>
  <si>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</si>
  <si>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</si>
  <si>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</si>
  <si>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</si>
  <si>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</si>
  <si>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</si>
  <si>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</si>
  <si>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</si>
  <si>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</si>
  <si>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</si>
  <si>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</si>
  <si>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</si>
  <si>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</si>
  <si>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</si>
  <si>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</si>
  <si>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</si>
  <si>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</si>
  <si>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</si>
  <si>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</si>
  <si>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</si>
  <si>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</si>
  <si>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</si>
  <si>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</si>
  <si>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</si>
  <si>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</si>
  <si>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</si>
  <si>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</si>
  <si>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</si>
  <si>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</si>
  <si>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</si>
  <si>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</si>
  <si>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</si>
  <si>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</si>
  <si>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</si>
  <si>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</si>
  <si>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</si>
  <si>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</si>
  <si>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</si>
  <si>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</si>
  <si>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</si>
  <si>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</si>
  <si>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</si>
  <si>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</si>
  <si>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</si>
  <si>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</si>
  <si>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</si>
  <si>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</si>
  <si>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</si>
  <si>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</si>
  <si>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</si>
  <si>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</si>
  <si>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</si>
  <si>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</si>
  <si>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</si>
  <si>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</si>
  <si>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</si>
  <si>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</si>
  <si>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</si>
  <si>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</si>
  <si>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</si>
  <si>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</si>
  <si>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</si>
  <si>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</si>
  <si>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</si>
  <si>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</si>
  <si>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</si>
  <si>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</si>
  <si>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</si>
  <si>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</si>
  <si>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</si>
  <si>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</si>
  <si>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</si>
  <si>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</si>
  <si>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</si>
  <si>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</si>
  <si>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</si>
  <si>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</si>
  <si>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</si>
  <si>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</si>
  <si>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</si>
  <si>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</si>
  <si>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</si>
  <si>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</si>
  <si>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</si>
  <si>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</si>
  <si>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</si>
  <si>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</si>
  <si>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</si>
  <si>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</si>
  <si>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</si>
  <si>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</si>
  <si>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</si>
  <si>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</si>
  <si>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</si>
  <si>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</si>
  <si>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</si>
  <si>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</si>
  <si>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</si>
  <si>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</si>
  <si>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</si>
  <si>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</si>
  <si>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</si>
  <si>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</si>
  <si>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</si>
  <si>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</si>
  <si>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</si>
  <si>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</si>
  <si>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</si>
  <si>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</si>
  <si>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</si>
  <si>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</si>
  <si>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</si>
  <si>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</si>
  <si>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</si>
  <si>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</si>
  <si>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</si>
  <si>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</si>
  <si>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</si>
  <si>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</si>
  <si>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</si>
  <si>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</si>
  <si>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</si>
  <si>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</si>
  <si>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</si>
  <si>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</si>
  <si>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</si>
  <si>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</si>
  <si>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</si>
  <si>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</si>
  <si>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</si>
  <si>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</si>
  <si>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</si>
  <si>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</si>
  <si>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</si>
  <si>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</si>
  <si>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</si>
  <si>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</si>
  <si>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</si>
  <si>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</si>
  <si>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</si>
  <si>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</si>
  <si>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</si>
  <si>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</si>
  <si>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</si>
  <si>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</si>
  <si>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</si>
  <si>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</si>
  <si>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</si>
  <si>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</si>
  <si>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</si>
  <si>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</si>
  <si>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</si>
  <si>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</si>
  <si>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</si>
  <si>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</si>
  <si>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</si>
  <si>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</si>
  <si>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</si>
  <si>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</si>
  <si>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</si>
  <si>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</si>
  <si>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</si>
  <si>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</si>
  <si>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</si>
  <si>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</si>
  <si>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</si>
  <si>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</si>
  <si>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</si>
  <si>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</si>
  <si>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</si>
  <si>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</si>
  <si>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</si>
  <si>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</si>
  <si>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</si>
  <si>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</si>
  <si>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</si>
  <si>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</si>
  <si>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</si>
  <si>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</si>
  <si>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</si>
  <si>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</si>
  <si>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</si>
  <si>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</si>
  <si>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</si>
  <si>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</si>
  <si>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</si>
  <si>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</si>
  <si>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</si>
  <si>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</si>
  <si>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</si>
  <si>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</si>
  <si>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</si>
  <si>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</si>
  <si>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</si>
  <si>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</si>
  <si>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</si>
  <si>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</si>
  <si>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</si>
  <si>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</si>
  <si>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</si>
  <si>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</si>
  <si>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</si>
  <si>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</si>
  <si>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</si>
  <si>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</si>
  <si>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</si>
  <si>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</si>
  <si>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</si>
  <si>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</si>
  <si>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</si>
  <si>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</si>
  <si>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</si>
  <si>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</si>
  <si>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</si>
  <si>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</si>
  <si>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</si>
  <si>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</si>
  <si>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</si>
  <si>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</si>
  <si>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</si>
  <si>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</si>
  <si>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</si>
  <si>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</si>
  <si>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</si>
  <si>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</si>
  <si>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</si>
  <si>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</si>
  <si>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</si>
  <si>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</si>
  <si>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</si>
  <si>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</si>
  <si>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</si>
  <si>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</si>
  <si>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</si>
  <si>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</si>
  <si>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</si>
  <si>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</si>
  <si>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</si>
  <si>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</si>
  <si>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</si>
  <si>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</si>
  <si>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</si>
  <si>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</si>
  <si>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</si>
  <si>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</si>
  <si>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</si>
  <si>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</si>
  <si>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</si>
  <si>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</si>
  <si>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</si>
  <si>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</si>
  <si>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</si>
  <si>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</si>
  <si>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</si>
  <si>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</si>
  <si>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</si>
  <si>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</si>
  <si>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</si>
  <si>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</si>
  <si>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</si>
  <si>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</si>
  <si>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</si>
  <si>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</si>
  <si>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</si>
  <si>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</si>
  <si>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</si>
  <si>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</si>
  <si>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</si>
  <si>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</si>
  <si>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</si>
  <si>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</si>
  <si>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</si>
  <si>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</si>
  <si>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</si>
  <si>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</si>
  <si>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</si>
  <si>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</si>
  <si>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</si>
  <si>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</si>
  <si>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</si>
  <si>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</si>
  <si>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</si>
  <si>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</si>
  <si>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</si>
  <si>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</si>
  <si>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</si>
  <si>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</si>
  <si>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</si>
  <si>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</si>
  <si>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</si>
  <si>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</si>
  <si>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</si>
  <si>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</si>
  <si>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</si>
  <si>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</si>
  <si>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</si>
  <si>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</si>
  <si>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</si>
  <si>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</si>
  <si>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</si>
  <si>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</si>
  <si>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</si>
  <si>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</si>
  <si>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</si>
  <si>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</si>
  <si>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</si>
  <si>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</si>
  <si>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</si>
  <si>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</si>
  <si>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</si>
  <si>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</si>
  <si>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</si>
  <si>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</si>
  <si>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</si>
  <si>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</si>
  <si>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</si>
  <si>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</si>
  <si>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</si>
  <si>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</si>
  <si>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</si>
  <si>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</si>
  <si>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</si>
  <si>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</si>
  <si>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</si>
  <si>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</si>
  <si>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</si>
  <si>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</si>
  <si>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</si>
  <si>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</si>
  <si>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</si>
  <si>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</si>
  <si>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</si>
  <si>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</si>
  <si>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</si>
  <si>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</si>
  <si>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</si>
  <si>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</si>
  <si>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</si>
  <si>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</si>
  <si>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</si>
  <si>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</si>
  <si>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</si>
  <si>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</si>
  <si>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</si>
  <si>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</si>
  <si>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</si>
  <si>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</si>
  <si>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</si>
  <si>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</si>
  <si>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</si>
  <si>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</si>
  <si>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</si>
  <si>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</si>
  <si>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</si>
  <si>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</si>
  <si>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</si>
  <si>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</si>
  <si>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</si>
  <si>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</si>
  <si>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</si>
  <si>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</si>
  <si>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</si>
  <si>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</si>
  <si>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</si>
  <si>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</si>
  <si>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</si>
  <si>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</si>
  <si>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</si>
  <si>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</si>
  <si>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</si>
  <si>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</si>
  <si>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</si>
  <si>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</si>
  <si>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</si>
  <si>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</si>
  <si>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</si>
  <si>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</si>
  <si>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</si>
  <si>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</si>
  <si>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</si>
  <si>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</si>
  <si>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</si>
  <si>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</si>
  <si>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</si>
  <si>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</si>
  <si>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</si>
  <si>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</si>
  <si>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</si>
  <si>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</si>
  <si>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</si>
  <si>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</si>
  <si>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</si>
  <si>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</si>
  <si>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</si>
  <si>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</si>
  <si>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</si>
  <si>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</si>
  <si>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</si>
  <si>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</si>
  <si>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</si>
  <si>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</si>
  <si>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</si>
  <si>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</si>
  <si>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</si>
  <si>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</si>
  <si>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</si>
  <si>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</si>
  <si>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</si>
  <si>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</si>
  <si>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</si>
  <si>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</si>
  <si>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</si>
  <si>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</si>
  <si>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</si>
  <si>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</si>
  <si>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</si>
  <si>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</si>
  <si>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</si>
  <si>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</si>
  <si>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</si>
  <si>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</si>
  <si>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</si>
  <si>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</si>
  <si>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</si>
  <si>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</si>
  <si>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</si>
  <si>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</si>
  <si>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</si>
  <si>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</si>
  <si>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</si>
  <si>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</si>
  <si>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</si>
  <si>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</si>
  <si>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</si>
  <si>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</si>
  <si>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</si>
  <si>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</si>
  <si>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</si>
  <si>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</si>
  <si>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</si>
  <si>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</si>
  <si>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</si>
  <si>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</si>
  <si>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</si>
  <si>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</si>
  <si>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</si>
  <si>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</si>
  <si>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</si>
  <si>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</si>
  <si>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</si>
  <si>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</si>
  <si>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</si>
  <si>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</si>
  <si>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</si>
  <si>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</si>
  <si>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</si>
  <si>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</si>
  <si>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</si>
  <si>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</si>
  <si>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</si>
  <si>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</si>
  <si>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</si>
  <si>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</si>
  <si>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</si>
  <si>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</si>
  <si>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</si>
  <si>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</si>
  <si>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</si>
  <si>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</si>
  <si>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</si>
  <si>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</si>
  <si>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</si>
  <si>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</si>
  <si>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</si>
  <si>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</si>
  <si>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</si>
  <si>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</si>
  <si>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</si>
  <si>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</si>
  <si>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</si>
  <si>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</si>
  <si>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</si>
  <si>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</si>
  <si>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</si>
  <si>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</si>
  <si>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</si>
  <si>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</si>
  <si>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</si>
  <si>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</si>
  <si>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</si>
  <si>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</si>
  <si>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</si>
  <si>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</si>
  <si>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</si>
  <si>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</si>
  <si>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</si>
  <si>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</si>
  <si>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</si>
  <si>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</si>
  <si>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</si>
  <si>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</si>
  <si>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</si>
  <si>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</si>
  <si>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</si>
  <si>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</si>
  <si>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</si>
  <si>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</si>
  <si>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</si>
  <si>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</si>
  <si>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</si>
  <si>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</si>
  <si>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</si>
  <si>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</si>
  <si>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</si>
  <si>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</si>
  <si>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</si>
  <si>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</si>
  <si>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</si>
  <si>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</si>
  <si>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</si>
  <si>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</si>
  <si>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</si>
  <si>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</si>
  <si>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</si>
  <si>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</si>
  <si>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</si>
  <si>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</si>
  <si>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</si>
  <si>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</si>
  <si>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</si>
  <si>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</si>
  <si>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</si>
  <si>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</si>
  <si>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</si>
  <si>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</si>
  <si>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</si>
  <si>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</si>
  <si>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</si>
  <si>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</si>
  <si>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</si>
  <si>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</si>
  <si>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</si>
  <si>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</si>
  <si>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</si>
  <si>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</si>
  <si>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</si>
  <si>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</si>
  <si>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</si>
  <si>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</si>
  <si>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</si>
  <si>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</si>
  <si>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</si>
  <si>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</si>
  <si>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</si>
  <si>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</si>
  <si>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</si>
  <si>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</si>
  <si>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</si>
  <si>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</si>
  <si>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</si>
  <si>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</si>
  <si>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</si>
  <si>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</si>
  <si>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</si>
  <si>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</si>
  <si>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</si>
  <si>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</si>
  <si>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</si>
  <si>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</si>
  <si>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</si>
  <si>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</si>
  <si>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</si>
  <si>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</si>
  <si>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</si>
  <si>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</si>
  <si>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</si>
  <si>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</si>
  <si>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</si>
  <si>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</si>
  <si>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</si>
  <si>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</si>
  <si>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</si>
  <si>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</si>
  <si>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</si>
  <si>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</si>
  <si>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</si>
  <si>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</si>
  <si>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</si>
  <si>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</si>
  <si>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</si>
  <si>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</si>
  <si>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</si>
  <si>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</si>
  <si>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</si>
  <si>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</si>
  <si>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</si>
  <si>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</si>
  <si>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</si>
  <si>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</si>
  <si>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</si>
  <si>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</si>
  <si>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</si>
  <si>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</si>
  <si>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</si>
  <si>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</si>
  <si>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</si>
  <si>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</si>
  <si>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</si>
  <si>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</si>
  <si>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</si>
  <si>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</si>
  <si>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</si>
  <si>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</si>
  <si>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</si>
  <si>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</si>
  <si>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</si>
  <si>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</si>
  <si>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</si>
  <si>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</si>
  <si>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</si>
  <si>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</si>
  <si>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</si>
  <si>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</si>
  <si>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</si>
  <si>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</si>
  <si>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</si>
  <si>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</si>
  <si>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</si>
  <si>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</si>
  <si>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</si>
  <si>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</si>
  <si>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</si>
  <si>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</si>
  <si>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</si>
  <si>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</si>
  <si>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</si>
  <si>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</si>
  <si>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</si>
  <si>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</si>
  <si>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</si>
  <si>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</si>
  <si>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</si>
  <si>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</si>
  <si>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</si>
  <si>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</si>
  <si>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</si>
  <si>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</si>
  <si>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</si>
  <si>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</si>
  <si>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</si>
  <si>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</si>
  <si>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</si>
  <si>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</si>
  <si>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</si>
  <si>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</si>
  <si>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</si>
  <si>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</si>
  <si>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</si>
  <si>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</si>
  <si>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</si>
  <si>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</si>
  <si>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</si>
  <si>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</si>
  <si>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</si>
  <si>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</si>
  <si>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</si>
  <si>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</si>
  <si>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</si>
  <si>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</si>
  <si>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</si>
  <si>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</si>
  <si>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</si>
  <si>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</si>
  <si>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</si>
  <si>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</si>
  <si>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</si>
  <si>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</si>
  <si>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</si>
  <si>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</si>
  <si>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</si>
  <si>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</si>
  <si>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</si>
  <si>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</si>
  <si>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</si>
  <si>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</si>
  <si>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</si>
  <si>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</si>
  <si>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</si>
  <si>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</si>
  <si>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</si>
  <si>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</si>
  <si>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</si>
  <si>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</si>
  <si>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</si>
  <si>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</si>
  <si>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</si>
  <si>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</si>
  <si>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</si>
  <si>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</si>
  <si>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</si>
  <si>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</si>
  <si>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</si>
  <si>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</si>
  <si>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</si>
  <si>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</si>
  <si>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</si>
  <si>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</si>
  <si>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</si>
  <si>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</si>
  <si>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</si>
  <si>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</si>
  <si>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</si>
  <si>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</si>
  <si>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</si>
  <si>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</si>
  <si>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</si>
  <si>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</si>
  <si>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</si>
  <si>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</si>
  <si>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</si>
  <si>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</si>
  <si>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</si>
  <si>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</si>
  <si>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</si>
  <si>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</si>
  <si>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</si>
  <si>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</si>
  <si>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</si>
  <si>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</si>
  <si>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</si>
  <si>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</si>
  <si>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</si>
  <si>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</si>
  <si>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</si>
  <si>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</si>
  <si>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</si>
  <si>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</si>
  <si>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</si>
  <si>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</si>
  <si>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</si>
  <si>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</si>
  <si>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</si>
  <si>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</si>
  <si>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</si>
  <si>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</si>
  <si>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</si>
  <si>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</si>
  <si>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</si>
  <si>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</si>
  <si>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</si>
  <si>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</si>
  <si>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</si>
  <si>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</si>
  <si>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</si>
  <si>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</si>
  <si>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</si>
  <si>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</si>
  <si>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</si>
  <si>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</si>
  <si>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</si>
  <si>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</si>
  <si>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</si>
  <si>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</si>
  <si>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</si>
  <si>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</si>
  <si>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</si>
  <si>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</si>
  <si>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</si>
  <si>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</si>
  <si>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</si>
  <si>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</si>
  <si>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</si>
  <si>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</si>
  <si>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</si>
  <si>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</si>
  <si>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</si>
  <si>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</si>
  <si>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</si>
  <si>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</si>
  <si>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</si>
  <si>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</si>
  <si>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</si>
  <si>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</si>
  <si>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</si>
  <si>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</si>
  <si>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</si>
  <si>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</si>
  <si>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</si>
  <si>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</si>
  <si>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</si>
  <si>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</si>
  <si>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</si>
  <si>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</si>
  <si>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</si>
  <si>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</si>
  <si>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</si>
  <si>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</si>
  <si>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</si>
  <si>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</si>
  <si>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</si>
  <si>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</si>
  <si>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</si>
  <si>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</si>
  <si>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</si>
  <si>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</si>
  <si>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</si>
  <si>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</si>
  <si>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</si>
  <si>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</si>
  <si>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</si>
  <si>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</si>
  <si>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</si>
  <si>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</si>
  <si>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</si>
  <si>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</si>
  <si>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</si>
  <si>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</si>
  <si>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</si>
  <si>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</si>
  <si>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</si>
  <si>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</si>
  <si>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</si>
  <si>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</si>
  <si>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</si>
  <si>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</si>
  <si>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</si>
  <si>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</si>
  <si>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</si>
  <si>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</si>
  <si>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</si>
  <si>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</si>
  <si>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</si>
  <si>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</si>
  <si>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</si>
  <si>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</si>
  <si>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</si>
  <si>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</si>
  <si>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</si>
  <si>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</si>
  <si>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</si>
  <si>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</si>
  <si>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</si>
  <si>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</si>
  <si>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</si>
  <si>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</si>
  <si>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</si>
  <si>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</si>
  <si>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</si>
  <si>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</si>
  <si>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</si>
  <si>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</si>
  <si>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</si>
  <si>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</si>
  <si>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</si>
  <si>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</si>
  <si>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</si>
  <si>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</si>
  <si>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</si>
  <si>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</si>
  <si>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</si>
  <si>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</si>
  <si>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</si>
  <si>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</si>
  <si>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</si>
  <si>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</si>
  <si>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</si>
  <si>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</si>
  <si>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</si>
  <si>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</si>
  <si>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</si>
  <si>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</si>
  <si>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</si>
  <si>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</si>
  <si>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</si>
  <si>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</si>
  <si>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</si>
  <si>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</si>
  <si>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</si>
  <si>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</si>
  <si>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</si>
  <si>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</si>
  <si>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</si>
  <si>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</si>
  <si>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</si>
  <si>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</si>
  <si>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</si>
  <si>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</si>
  <si>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</si>
  <si>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</si>
  <si>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</si>
  <si>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</si>
  <si>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</si>
  <si>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</si>
  <si>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</si>
  <si>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</si>
  <si>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</si>
  <si>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</si>
  <si>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</si>
  <si>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</si>
  <si>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</si>
  <si>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</si>
  <si>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</si>
  <si>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</si>
  <si>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</si>
  <si>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</si>
  <si>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</si>
  <si>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</si>
  <si>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</si>
  <si>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</si>
  <si>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</si>
  <si>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</si>
  <si>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</si>
  <si>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</si>
  <si>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</si>
  <si>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</si>
  <si>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</si>
  <si>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</si>
  <si>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</si>
  <si>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</si>
  <si>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</si>
  <si>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</si>
  <si>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</si>
  <si>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</si>
  <si>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</si>
  <si>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</si>
  <si>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</si>
  <si>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</si>
  <si>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</si>
  <si>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</si>
  <si>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</si>
  <si>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</si>
  <si>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</si>
  <si>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</si>
  <si>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</si>
  <si>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</si>
  <si>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</si>
  <si>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</si>
  <si>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</si>
  <si>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</si>
  <si>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</si>
  <si>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</si>
  <si>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</si>
  <si>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</si>
  <si>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</si>
  <si>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</si>
  <si>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</si>
  <si>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</si>
  <si>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</si>
  <si>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</si>
  <si>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</si>
  <si>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</si>
  <si>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</si>
  <si>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</si>
  <si>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</si>
  <si>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</si>
  <si>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</si>
  <si>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</si>
  <si>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</si>
  <si>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</si>
  <si>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</si>
  <si>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</si>
  <si>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</si>
  <si>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</si>
  <si>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</si>
  <si>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</si>
  <si>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</si>
  <si>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</si>
  <si>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</si>
  <si>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</si>
  <si>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</si>
  <si>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</si>
  <si>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</si>
  <si>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</si>
  <si>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</si>
  <si>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</si>
  <si>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</si>
  <si>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</si>
  <si>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</si>
  <si>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</si>
  <si>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</si>
  <si>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</si>
  <si>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</si>
  <si>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</si>
  <si>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</si>
  <si>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</si>
  <si>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</si>
  <si>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</si>
  <si>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</si>
  <si>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</si>
  <si>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</si>
  <si>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</si>
  <si>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</si>
  <si>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</si>
  <si>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</si>
  <si>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</si>
  <si>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</si>
  <si>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</si>
  <si>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</si>
  <si>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</si>
  <si>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</si>
  <si>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</si>
  <si>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</si>
  <si>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</si>
  <si>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</si>
  <si>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</si>
  <si>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</si>
  <si>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</si>
  <si>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</si>
  <si>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</si>
  <si>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</si>
  <si>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</si>
  <si>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</si>
  <si>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</si>
  <si>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</si>
  <si>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</si>
  <si>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</si>
  <si>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</si>
  <si>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</si>
  <si>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</si>
  <si>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</si>
  <si>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</si>
  <si>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</si>
  <si>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</si>
  <si>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</si>
  <si>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</si>
  <si>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</si>
  <si>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</si>
  <si>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</si>
  <si>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</si>
  <si>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</si>
  <si>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</si>
  <si>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</si>
  <si>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</si>
  <si>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</si>
  <si>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</si>
  <si>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</si>
  <si>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</si>
  <si>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</si>
  <si>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</si>
  <si>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</si>
  <si>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</si>
  <si>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</si>
  <si>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</si>
  <si>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</si>
  <si>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</si>
  <si>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</si>
  <si>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</si>
  <si>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</si>
  <si>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</si>
  <si>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</si>
  <si>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</si>
  <si>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</si>
  <si>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</si>
  <si>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</si>
  <si>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</si>
  <si>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</si>
  <si>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</si>
  <si>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</si>
  <si>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</si>
  <si>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</si>
  <si>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</si>
  <si>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</si>
  <si>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</si>
  <si>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</si>
  <si>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</si>
  <si>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</si>
  <si>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</si>
  <si>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</si>
  <si>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</si>
  <si>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</si>
  <si>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</si>
  <si>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</si>
  <si>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</si>
  <si>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</si>
  <si>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</si>
  <si>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</si>
  <si>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</si>
  <si>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</si>
  <si>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</si>
  <si>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</si>
  <si>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</si>
  <si>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</si>
  <si>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</si>
  <si>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</si>
  <si>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</si>
  <si>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</si>
  <si>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</si>
  <si>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</si>
  <si>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</si>
  <si>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</si>
  <si>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</si>
  <si>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</si>
  <si>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</si>
  <si>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</si>
  <si>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</si>
  <si>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</si>
  <si>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</si>
  <si>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</si>
  <si>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</si>
  <si>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</si>
  <si>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</si>
  <si>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</si>
  <si>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</si>
  <si>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</si>
  <si>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</si>
  <si>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</si>
  <si>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</si>
  <si>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</si>
  <si>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</si>
  <si>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</si>
  <si>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</si>
  <si>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</si>
  <si>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</si>
  <si>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</si>
  <si>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</si>
  <si>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</si>
  <si>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</si>
  <si>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</si>
  <si>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</si>
  <si>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</si>
  <si>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</si>
  <si>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</si>
  <si>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</si>
  <si>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</si>
  <si>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</si>
  <si>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</si>
  <si>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</si>
  <si>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</si>
  <si>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</si>
  <si>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</si>
  <si>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</si>
  <si>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</si>
  <si>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</si>
  <si>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</si>
  <si>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</si>
  <si>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</si>
  <si>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</si>
  <si>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</si>
  <si>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</si>
  <si>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</si>
  <si>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</si>
  <si>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</si>
  <si>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</si>
  <si>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</si>
  <si>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</si>
  <si>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</si>
  <si>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</si>
  <si>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</si>
  <si>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</si>
  <si>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</si>
  <si>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</si>
  <si>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</si>
  <si>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</si>
  <si>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</si>
  <si>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</si>
  <si>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</si>
  <si>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</si>
  <si>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</si>
  <si>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</si>
  <si>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</si>
  <si>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</si>
  <si>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</si>
  <si>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</si>
  <si>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</si>
  <si>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</si>
  <si>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</si>
  <si>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</si>
  <si>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</si>
  <si>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</si>
  <si>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</si>
  <si>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</si>
  <si>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</si>
  <si>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</si>
  <si>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</si>
  <si>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</si>
  <si>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</si>
  <si>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</si>
  <si>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</si>
  <si>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</si>
  <si>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</si>
  <si>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</si>
  <si>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</si>
  <si>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</si>
  <si>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</si>
  <si>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</si>
  <si>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</si>
  <si>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</si>
  <si>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</si>
  <si>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</si>
  <si>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</si>
  <si>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</si>
  <si>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</si>
  <si>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</si>
  <si>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</si>
  <si>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</si>
  <si>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</si>
  <si>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</si>
  <si>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</si>
  <si>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</si>
  <si>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</si>
  <si>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</si>
  <si>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</si>
  <si>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</si>
  <si>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</si>
  <si>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</si>
  <si>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</si>
  <si>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</si>
  <si>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</si>
  <si>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</si>
  <si>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</si>
  <si>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</si>
  <si>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</si>
  <si>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</si>
  <si>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</si>
  <si>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</si>
  <si>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</si>
  <si>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</si>
  <si>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</si>
  <si>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</si>
  <si>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</si>
  <si>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</si>
  <si>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</si>
  <si>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</si>
  <si>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</si>
  <si>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</si>
  <si>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</si>
  <si>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</si>
  <si>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</si>
  <si>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</si>
  <si>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</si>
  <si>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</si>
  <si>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</si>
  <si>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</si>
  <si>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</si>
  <si>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</si>
  <si>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</si>
  <si>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</si>
  <si>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</si>
  <si>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</si>
  <si>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</si>
  <si>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</si>
  <si>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</si>
  <si>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</si>
  <si>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</si>
  <si>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</si>
  <si>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</si>
  <si>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</si>
  <si>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</si>
  <si>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</si>
  <si>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</si>
  <si>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</si>
  <si>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</si>
  <si>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</si>
  <si>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</si>
  <si>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</si>
  <si>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</si>
  <si>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</si>
  <si>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</si>
  <si>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</si>
  <si>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</si>
  <si>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</si>
  <si>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</si>
  <si>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</si>
  <si>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</si>
  <si>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</si>
  <si>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</si>
  <si>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</si>
  <si>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</si>
  <si>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</si>
  <si>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</si>
  <si>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</si>
  <si>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</si>
  <si>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</si>
  <si>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</si>
  <si>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</si>
  <si>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</si>
  <si>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</si>
  <si>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</si>
  <si>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</si>
  <si>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</si>
  <si>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</si>
  <si>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</si>
  <si>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</si>
  <si>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</si>
  <si>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</si>
  <si>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</si>
  <si>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</si>
  <si>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</si>
  <si>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</si>
  <si>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</si>
  <si>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</si>
  <si>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</si>
  <si>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</si>
  <si>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</si>
  <si>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</si>
  <si>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</si>
  <si>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</si>
  <si>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</si>
  <si>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</si>
  <si>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</si>
  <si>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</si>
  <si>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</si>
  <si>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</si>
  <si>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</si>
  <si>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</si>
  <si>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</si>
  <si>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</si>
  <si>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</si>
  <si>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</si>
  <si>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</si>
  <si>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</si>
  <si>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</si>
  <si>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</si>
  <si>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</si>
  <si>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</si>
  <si>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</si>
  <si>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</si>
  <si>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</si>
  <si>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</si>
  <si>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</si>
  <si>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</si>
  <si>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</si>
  <si>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</si>
  <si>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</si>
  <si>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</si>
  <si>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</si>
  <si>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</si>
  <si>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</si>
  <si>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</si>
  <si>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</si>
  <si>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</si>
  <si>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</si>
  <si>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</si>
  <si>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</si>
  <si>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</si>
  <si>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</si>
  <si>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</si>
  <si>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</si>
  <si>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</si>
  <si>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</si>
  <si>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</si>
  <si>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</si>
  <si>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</si>
  <si>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</si>
  <si>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</si>
  <si>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</si>
  <si>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</si>
  <si>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</si>
  <si>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</si>
  <si>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</si>
  <si>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</si>
  <si>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</si>
  <si>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</si>
  <si>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</si>
  <si>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</si>
  <si>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</si>
  <si>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</si>
  <si>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</si>
  <si>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</si>
  <si>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</si>
  <si>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</si>
  <si>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</si>
  <si>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</si>
  <si>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</si>
  <si>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</si>
  <si>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</si>
  <si>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</si>
  <si>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</si>
  <si>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</si>
  <si>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</si>
  <si>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</si>
  <si>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</si>
  <si>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</si>
  <si>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</si>
  <si>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</si>
  <si>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</si>
  <si>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</si>
  <si>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</si>
  <si>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</si>
  <si>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</si>
  <si>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</si>
  <si>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</si>
  <si>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</si>
  <si>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</si>
  <si>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</si>
  <si>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</si>
  <si>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</si>
  <si>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</si>
  <si>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</si>
  <si>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</si>
  <si>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</si>
  <si>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</si>
  <si>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</si>
  <si>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</si>
  <si>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</si>
  <si>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</si>
  <si>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</si>
  <si>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</si>
  <si>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</si>
  <si>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</si>
  <si>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</si>
  <si>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</si>
  <si>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</si>
  <si>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</si>
  <si>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</si>
  <si>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</si>
  <si>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</si>
  <si>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</si>
  <si>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</si>
  <si>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</si>
  <si>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</si>
  <si>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</si>
  <si>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</si>
  <si>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</si>
  <si>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</si>
  <si>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</si>
  <si>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</si>
  <si>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</si>
  <si>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</si>
  <si>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</si>
  <si>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</si>
  <si>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</si>
  <si>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</si>
  <si>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</si>
  <si>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</si>
  <si>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</si>
  <si>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</si>
  <si>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</si>
  <si>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</si>
  <si>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</si>
  <si>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</si>
  <si>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</si>
  <si>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</si>
  <si>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</si>
  <si>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</si>
  <si>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</si>
  <si>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</si>
  <si>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</si>
  <si>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</si>
  <si>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</si>
  <si>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</si>
  <si>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</si>
  <si>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</si>
  <si>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</si>
  <si>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</si>
  <si>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</si>
  <si>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</si>
  <si>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</si>
  <si>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</si>
  <si>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</si>
  <si>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</si>
  <si>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</si>
  <si>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</si>
  <si>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</si>
  <si>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</si>
  <si>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</si>
  <si>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</si>
  <si>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</si>
  <si>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</si>
  <si>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</si>
  <si>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</si>
  <si>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</si>
  <si>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</si>
  <si>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</si>
  <si>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</si>
  <si>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</si>
  <si>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</si>
  <si>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</si>
  <si>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</si>
  <si>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</si>
  <si>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</si>
  <si>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</si>
  <si>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</si>
  <si>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</si>
  <si>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</si>
  <si>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</si>
  <si>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</si>
  <si>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</si>
  <si>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</si>
  <si>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</si>
  <si>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</si>
  <si>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</si>
  <si>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</si>
  <si>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</si>
  <si>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</si>
  <si>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</si>
  <si>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</si>
  <si>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</si>
  <si>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</si>
  <si>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</si>
  <si>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</si>
  <si>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</si>
  <si>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</si>
  <si>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</si>
  <si>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</si>
  <si>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</si>
  <si>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</si>
  <si>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</si>
  <si>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</si>
  <si>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</si>
  <si>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</si>
  <si>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</si>
  <si>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</si>
  <si>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</si>
  <si>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</si>
  <si>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</si>
  <si>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</si>
  <si>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</si>
  <si>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</si>
  <si>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</si>
  <si>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</si>
  <si>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</si>
  <si>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</si>
  <si>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</si>
  <si>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</si>
  <si>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</si>
  <si>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</si>
  <si>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</si>
  <si>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</si>
  <si>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</si>
  <si>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</si>
  <si>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</si>
  <si>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</si>
  <si>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</si>
  <si>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</si>
  <si>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</si>
  <si>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</si>
  <si>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</si>
  <si>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</si>
  <si>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</si>
  <si>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</si>
  <si>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</si>
  <si>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</si>
  <si>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</si>
  <si>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</si>
  <si>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</si>
  <si>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</si>
  <si>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</si>
  <si>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</si>
  <si>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</si>
  <si>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</si>
  <si>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</si>
  <si>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</si>
  <si>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</si>
  <si>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</si>
  <si>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</si>
  <si>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</si>
  <si>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</si>
  <si>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</si>
  <si>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</si>
  <si>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</si>
  <si>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</si>
  <si>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</si>
  <si>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</si>
  <si>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</si>
  <si>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</si>
  <si>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</si>
  <si>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</si>
  <si>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</si>
  <si>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</si>
  <si>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</si>
  <si>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</si>
  <si>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</si>
  <si>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</si>
  <si>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</si>
  <si>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</si>
  <si>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</si>
  <si>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</si>
  <si>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</si>
  <si>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</si>
  <si>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</si>
  <si>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</si>
  <si>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</si>
  <si>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</si>
  <si>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</si>
  <si>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</si>
  <si>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</si>
  <si>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</si>
  <si>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</si>
  <si>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</si>
  <si>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</si>
  <si>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</si>
  <si>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</si>
  <si>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</si>
  <si>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</si>
  <si>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</si>
  <si>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</si>
  <si>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</si>
  <si>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</si>
  <si>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</si>
  <si>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</si>
  <si>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</si>
  <si>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</si>
  <si>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</si>
  <si>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</si>
  <si>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</si>
  <si>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</si>
  <si>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</si>
  <si>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</si>
  <si>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</si>
  <si>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</si>
  <si>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</si>
  <si>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</si>
  <si>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</si>
  <si>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</si>
  <si>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</si>
  <si>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</si>
  <si>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</si>
  <si>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</si>
  <si>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</si>
  <si>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</si>
  <si>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</si>
  <si>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</si>
  <si>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</si>
  <si>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</si>
  <si>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</si>
  <si>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</si>
  <si>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</si>
  <si>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</si>
  <si>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</si>
  <si>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</si>
  <si>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</si>
  <si>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</si>
  <si>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</si>
  <si>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</si>
  <si>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</si>
  <si>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</si>
  <si>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</si>
  <si>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</si>
  <si>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</si>
  <si>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</si>
  <si>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</si>
  <si>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</si>
  <si>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</si>
  <si>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</si>
  <si>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</si>
  <si>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</si>
  <si>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</si>
  <si>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</si>
  <si>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</si>
  <si>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</si>
  <si>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</si>
  <si>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</si>
  <si>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</si>
  <si>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</si>
  <si>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</si>
  <si>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</si>
  <si>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</si>
  <si>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</si>
  <si>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</si>
  <si>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</si>
  <si>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</si>
  <si>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</si>
  <si>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</si>
  <si>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</si>
  <si>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</si>
  <si>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</si>
  <si>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</si>
  <si>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</si>
  <si>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</si>
  <si>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</si>
  <si>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</si>
  <si>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</si>
  <si>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</si>
  <si>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</si>
  <si>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</si>
  <si>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</si>
  <si>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</si>
  <si>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</si>
  <si>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</si>
  <si>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</si>
  <si>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</si>
  <si>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</si>
  <si>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</si>
  <si>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</si>
  <si>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</si>
  <si>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</si>
  <si>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</si>
  <si>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</si>
  <si>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</si>
  <si>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</si>
  <si>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</si>
  <si>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</si>
  <si>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</si>
  <si>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</si>
  <si>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</si>
  <si>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</si>
  <si>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</si>
  <si>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</si>
  <si>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</si>
  <si>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</si>
  <si>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</si>
  <si>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</si>
  <si>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</si>
  <si>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</si>
  <si>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</si>
  <si>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</si>
  <si>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</si>
  <si>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</si>
  <si>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</si>
  <si>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</si>
  <si>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</si>
  <si>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</si>
  <si>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</si>
  <si>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</si>
  <si>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</si>
  <si>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</si>
  <si>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</si>
  <si>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</si>
  <si>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</si>
  <si>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</si>
  <si>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</si>
  <si>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</si>
  <si>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</si>
  <si>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</si>
  <si>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</si>
  <si>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</si>
  <si>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</si>
  <si>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</si>
  <si>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</si>
  <si>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</si>
  <si>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</si>
  <si>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</si>
  <si>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</si>
  <si>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</si>
  <si>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</si>
  <si>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</si>
  <si>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</si>
  <si>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</si>
  <si>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</si>
  <si>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</si>
  <si>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</si>
  <si>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</si>
  <si>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</si>
  <si>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</si>
  <si>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</si>
  <si>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</si>
  <si>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</si>
  <si>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</si>
  <si>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</si>
  <si>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</si>
  <si>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</si>
  <si>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</si>
  <si>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</si>
  <si>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</si>
  <si>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</si>
  <si>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</si>
  <si>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</si>
  <si>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</si>
  <si>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</si>
  <si>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</si>
  <si>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</si>
  <si>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</si>
  <si>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</si>
  <si>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</si>
  <si>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</si>
  <si>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</si>
  <si>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</si>
  <si>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</si>
  <si>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</si>
  <si>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</si>
  <si>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</si>
  <si>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</si>
  <si>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</si>
  <si>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</si>
  <si>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</si>
  <si>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</si>
  <si>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</si>
  <si>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</si>
  <si>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</si>
  <si>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</si>
  <si>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</si>
  <si>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</si>
  <si>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</si>
  <si>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</si>
  <si>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</si>
  <si>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</si>
  <si>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</si>
  <si>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</si>
  <si>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</si>
  <si>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</si>
  <si>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</si>
  <si>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</si>
  <si>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</si>
  <si>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</si>
  <si>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</si>
  <si>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</si>
  <si>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</si>
  <si>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</si>
  <si>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</si>
  <si>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</si>
  <si>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</si>
  <si>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</si>
  <si>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</si>
  <si>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</si>
  <si>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</si>
  <si>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</si>
  <si>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</si>
  <si>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</si>
  <si>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</si>
  <si>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</si>
  <si>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</si>
  <si>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</si>
  <si>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</si>
  <si>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</si>
  <si>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</si>
  <si>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</si>
  <si>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</si>
  <si>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</si>
  <si>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</si>
  <si>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</si>
  <si>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</si>
  <si>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</si>
  <si>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</si>
  <si>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</si>
  <si>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</si>
  <si>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</si>
  <si>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</si>
  <si>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</si>
  <si>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</si>
  <si>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</si>
  <si>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</si>
  <si>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</si>
  <si>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</si>
  <si>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</si>
  <si>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</si>
  <si>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</si>
  <si>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</si>
  <si>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</si>
  <si>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</si>
  <si>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</si>
  <si>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</si>
  <si>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</si>
  <si>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</si>
  <si>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</si>
  <si>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</si>
  <si>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</si>
  <si>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</si>
  <si>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</si>
  <si>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</si>
  <si>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</si>
  <si>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</si>
  <si>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</si>
  <si>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</si>
  <si>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</si>
  <si>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</si>
  <si>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</si>
  <si>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</si>
  <si>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</si>
  <si>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</si>
  <si>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</si>
  <si>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</si>
  <si>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</si>
  <si>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</si>
  <si>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</si>
  <si>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</si>
  <si>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</si>
  <si>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</si>
  <si>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</si>
  <si>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</si>
  <si>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</si>
  <si>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</si>
  <si>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</si>
  <si>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</si>
  <si>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</si>
  <si>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</si>
  <si>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</si>
  <si>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</si>
  <si>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</si>
  <si>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</si>
  <si>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</si>
  <si>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</si>
  <si>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</si>
  <si>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</si>
  <si>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</si>
  <si>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</si>
  <si>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</si>
  <si>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</si>
  <si>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</si>
  <si>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</si>
  <si>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</si>
  <si>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</si>
  <si>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</si>
  <si>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</si>
  <si>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</si>
  <si>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</si>
  <si>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</si>
  <si>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</si>
  <si>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</si>
  <si>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</si>
  <si>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</si>
  <si>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</si>
  <si>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</si>
  <si>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</si>
  <si>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</si>
  <si>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</si>
  <si>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</si>
  <si>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</si>
  <si>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</si>
  <si>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</si>
  <si>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</si>
  <si>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</si>
  <si>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</si>
  <si>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</si>
  <si>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</si>
  <si>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</si>
  <si>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</si>
  <si>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</si>
  <si>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</si>
  <si>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</si>
  <si>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</si>
  <si>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</si>
  <si>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</si>
  <si>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</si>
  <si>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</si>
  <si>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</si>
  <si>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</si>
  <si>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</si>
  <si>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</si>
  <si>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</si>
  <si>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</si>
  <si>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</si>
  <si>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</si>
  <si>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</si>
  <si>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</si>
  <si>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</si>
  <si>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</si>
  <si>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</si>
  <si>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</si>
  <si>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</si>
  <si>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</si>
  <si>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</si>
  <si>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</si>
  <si>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</si>
  <si>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</si>
  <si>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</si>
  <si>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</si>
  <si>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</si>
  <si>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</si>
  <si>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</si>
  <si>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</si>
  <si>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</si>
  <si>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</si>
  <si>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</si>
  <si>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</si>
  <si>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</si>
  <si>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</si>
  <si>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</si>
  <si>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</si>
  <si>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</si>
  <si>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</si>
  <si>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</si>
  <si>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</si>
  <si>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</si>
  <si>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</si>
  <si>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</si>
  <si>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</si>
  <si>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</si>
  <si>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</si>
  <si>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</si>
  <si>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</si>
  <si>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</si>
  <si>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</si>
  <si>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</si>
  <si>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</si>
  <si>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</si>
  <si>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</si>
  <si>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</si>
  <si>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</si>
  <si>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</si>
  <si>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</si>
  <si>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</si>
  <si>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</si>
  <si>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</si>
  <si>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</si>
  <si>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</si>
  <si>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</si>
  <si>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</si>
  <si>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</si>
  <si>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</si>
  <si>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</si>
  <si>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</si>
  <si>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</si>
  <si>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</si>
  <si>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</si>
  <si>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</si>
  <si>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</si>
  <si>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</si>
  <si>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</si>
  <si>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</si>
  <si>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</si>
  <si>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</si>
  <si>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</si>
  <si>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</si>
  <si>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</si>
  <si>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</si>
  <si>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</si>
  <si>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</si>
  <si>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</si>
  <si>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</si>
  <si>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</si>
  <si>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</si>
  <si>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</si>
  <si>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</si>
  <si>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</si>
  <si>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</si>
  <si>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</si>
  <si>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</si>
  <si>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</si>
  <si>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</si>
  <si>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</si>
  <si>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</si>
  <si>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</si>
  <si>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</si>
  <si>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</si>
  <si>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</si>
  <si>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</si>
  <si>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</si>
  <si>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</si>
  <si>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</si>
  <si>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</si>
  <si>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</si>
  <si>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</si>
  <si>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</si>
  <si>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</si>
  <si>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</si>
  <si>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</si>
  <si>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</si>
  <si>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</si>
  <si>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</si>
  <si>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</si>
  <si>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</si>
  <si>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</si>
  <si>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</si>
  <si>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</si>
  <si>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</si>
  <si>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</si>
  <si>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</si>
  <si>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</si>
  <si>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</si>
  <si>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</si>
  <si>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</si>
  <si>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</si>
  <si>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</si>
  <si>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</si>
  <si>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</si>
  <si>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</si>
  <si>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</si>
  <si>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</si>
  <si>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</si>
  <si>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</si>
  <si>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</si>
  <si>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</si>
  <si>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</si>
  <si>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</si>
  <si>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</si>
  <si>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</si>
  <si>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</si>
  <si>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</si>
  <si>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</si>
  <si>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</si>
  <si>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</si>
  <si>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</si>
  <si>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</si>
  <si>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</si>
  <si>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</si>
  <si>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</si>
  <si>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</si>
  <si>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</si>
  <si>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</si>
  <si>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</si>
  <si>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</si>
  <si>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</si>
  <si>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</si>
  <si>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</si>
  <si>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</si>
  <si>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</si>
  <si>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</si>
  <si>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</si>
  <si>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</si>
  <si>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</si>
  <si>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</si>
  <si>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</si>
  <si>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</si>
  <si>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</si>
  <si>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</si>
  <si>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</si>
  <si>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</si>
  <si>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</si>
  <si>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</si>
  <si>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</si>
  <si>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</si>
  <si>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</si>
  <si>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</si>
  <si>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</si>
  <si>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</si>
  <si>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</si>
  <si>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</si>
  <si>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</si>
  <si>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</si>
  <si>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</si>
  <si>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</si>
  <si>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</si>
  <si>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</si>
  <si>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</si>
  <si>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</si>
  <si>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</si>
  <si>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</si>
  <si>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</si>
  <si>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</si>
  <si>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</si>
  <si>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</si>
  <si>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</si>
  <si>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</si>
  <si>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</si>
  <si>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</si>
  <si>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</si>
  <si>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</si>
  <si>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</si>
  <si>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</si>
  <si>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</si>
  <si>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</si>
  <si>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</si>
  <si>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</si>
  <si>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</si>
  <si>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</si>
  <si>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</si>
  <si>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</si>
  <si>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</si>
  <si>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</si>
  <si>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</si>
  <si>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</si>
  <si>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</si>
  <si>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</si>
  <si>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</si>
  <si>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</si>
  <si>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</si>
  <si>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</si>
  <si>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</si>
  <si>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</si>
  <si>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</si>
  <si>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</si>
  <si>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</si>
  <si>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</si>
  <si>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</si>
  <si>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</si>
  <si>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</si>
  <si>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</si>
  <si>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</si>
  <si>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</si>
  <si>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</si>
  <si>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</si>
  <si>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</si>
  <si>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</si>
  <si>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</si>
  <si>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</si>
  <si>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</si>
  <si>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</si>
  <si>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</si>
  <si>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</si>
  <si>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</si>
  <si>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</si>
  <si>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</si>
  <si>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</si>
  <si>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</si>
  <si>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</si>
  <si>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</si>
  <si>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</si>
  <si>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</si>
  <si>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</si>
  <si>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</si>
  <si>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</si>
  <si>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</si>
  <si>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</si>
  <si>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</si>
  <si>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</si>
  <si>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</si>
  <si>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</si>
  <si>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</si>
  <si>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</si>
  <si>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</si>
  <si>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</si>
  <si>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</si>
  <si>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</si>
  <si>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</si>
  <si>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</si>
  <si>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</si>
  <si>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</si>
  <si>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</si>
  <si>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</si>
  <si>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</si>
  <si>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</si>
  <si>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</si>
  <si>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</si>
  <si>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</si>
  <si>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</si>
  <si>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</si>
  <si>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</si>
  <si>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</si>
  <si>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</si>
  <si>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</si>
  <si>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</si>
  <si>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</si>
  <si>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</si>
  <si>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</si>
  <si>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</si>
  <si>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</si>
  <si>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</si>
  <si>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</si>
  <si>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</si>
  <si>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</si>
  <si>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</si>
  <si>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</si>
  <si>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</si>
  <si>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</si>
  <si>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</si>
  <si>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</si>
  <si>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</si>
  <si>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</si>
  <si>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</si>
  <si>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</si>
  <si>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</si>
  <si>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</si>
  <si>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</si>
  <si>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</si>
  <si>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</si>
  <si>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</si>
  <si>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</si>
  <si>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</si>
  <si>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</si>
  <si>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</si>
  <si>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</si>
  <si>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</si>
  <si>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</si>
  <si>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</si>
  <si>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</si>
  <si>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</si>
  <si>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</si>
  <si>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</si>
  <si>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</si>
  <si>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</si>
  <si>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</si>
  <si>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</si>
  <si>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</si>
  <si>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</si>
  <si>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</si>
  <si>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</si>
  <si>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</si>
  <si>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</si>
  <si>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</si>
  <si>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</si>
  <si>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</si>
  <si>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</si>
  <si>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</si>
  <si>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</si>
  <si>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</si>
  <si>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</si>
  <si>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</si>
  <si>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</si>
  <si>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</si>
  <si>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</si>
  <si>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</si>
  <si>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</si>
  <si>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</si>
  <si>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</si>
  <si>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</si>
  <si>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</si>
  <si>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</si>
  <si>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</si>
  <si>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</si>
  <si>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</si>
  <si>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</si>
  <si>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</si>
  <si>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</si>
  <si>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</si>
  <si>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</si>
  <si>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</si>
  <si>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</si>
  <si>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</si>
  <si>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</si>
  <si>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</si>
  <si>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</si>
  <si>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</si>
  <si>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</si>
  <si>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</si>
  <si>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</si>
  <si>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</si>
  <si>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</si>
  <si>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</si>
  <si>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</si>
  <si>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</si>
  <si>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</si>
  <si>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</si>
  <si>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</si>
  <si>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</si>
  <si>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</si>
  <si>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</si>
  <si>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</si>
  <si>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</si>
  <si>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</si>
  <si>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</si>
  <si>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</si>
  <si>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</si>
  <si>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</si>
  <si>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</si>
  <si>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</si>
  <si>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</si>
  <si>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</si>
  <si>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</si>
  <si>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</si>
  <si>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</si>
  <si>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</si>
  <si>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</si>
  <si>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</si>
  <si>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</si>
  <si>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</si>
  <si>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</si>
  <si>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</si>
  <si>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</si>
  <si>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</si>
  <si>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</si>
  <si>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</si>
  <si>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</si>
  <si>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</si>
  <si>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</si>
  <si>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</si>
  <si>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</si>
  <si>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</si>
  <si>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</si>
  <si>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</si>
  <si>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</si>
  <si>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</si>
  <si>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</si>
  <si>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</si>
  <si>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</si>
  <si>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</si>
  <si>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</si>
  <si>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</si>
  <si>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</si>
  <si>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</si>
  <si>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</si>
  <si>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</si>
  <si>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</si>
  <si>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</si>
  <si>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</si>
  <si>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</si>
  <si>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</si>
  <si>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</si>
  <si>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</si>
  <si>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</si>
  <si>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</si>
  <si>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</si>
  <si>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</si>
  <si>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</si>
  <si>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</si>
  <si>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</si>
  <si>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</si>
  <si>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</si>
  <si>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</si>
  <si>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</si>
  <si>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</si>
  <si>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</si>
  <si>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</si>
  <si>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</si>
  <si>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</si>
  <si>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</si>
  <si>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</si>
  <si>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</si>
  <si>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</si>
  <si>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</si>
  <si>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</si>
  <si>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</si>
  <si>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</si>
  <si>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</si>
  <si>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</si>
  <si>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</si>
  <si>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</si>
  <si>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</si>
  <si>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</si>
  <si>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</si>
  <si>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</si>
  <si>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</si>
  <si>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</si>
  <si>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</si>
  <si>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</si>
  <si>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</si>
  <si>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</si>
  <si>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</si>
  <si>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</si>
  <si>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</si>
  <si>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</si>
  <si>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</si>
  <si>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</si>
  <si>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</si>
  <si>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</si>
  <si>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</si>
  <si>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</si>
  <si>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</si>
  <si>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</si>
  <si>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</si>
  <si>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</si>
  <si>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</si>
  <si>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</si>
  <si>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</si>
  <si>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</si>
  <si>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</si>
  <si>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</si>
  <si>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</si>
  <si>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</si>
  <si>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</si>
  <si>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</si>
  <si>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</si>
  <si>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</si>
  <si>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</si>
  <si>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</si>
  <si>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</si>
  <si>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</si>
  <si>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</si>
  <si>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</si>
  <si>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</si>
  <si>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</si>
  <si>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</si>
  <si>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</si>
  <si>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</si>
  <si>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</si>
  <si>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</si>
  <si>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</si>
  <si>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</si>
  <si>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</si>
  <si>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</si>
  <si>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</si>
  <si>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</si>
  <si>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</si>
  <si>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</si>
  <si>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</si>
  <si>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</si>
  <si>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</si>
  <si>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</si>
  <si>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</si>
  <si>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</si>
  <si>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</si>
  <si>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</si>
  <si>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</si>
  <si>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</si>
  <si>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</si>
  <si>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</si>
  <si>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</si>
  <si>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</si>
  <si>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</si>
  <si>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</si>
  <si>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</si>
  <si>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</si>
  <si>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</si>
  <si>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</si>
  <si>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</si>
  <si>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</si>
  <si>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</si>
  <si>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</si>
  <si>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</si>
  <si>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</si>
  <si>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</si>
  <si>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</si>
  <si>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</si>
  <si>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</si>
  <si>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</si>
  <si>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</si>
  <si>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</si>
  <si>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</si>
  <si>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</si>
  <si>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</si>
  <si>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</si>
  <si>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</si>
  <si>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</si>
  <si>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</si>
  <si>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</si>
  <si>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</si>
  <si>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</si>
  <si>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</si>
  <si>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</si>
  <si>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</si>
  <si>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</si>
  <si>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</si>
  <si>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</si>
  <si>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</si>
  <si>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</si>
  <si>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</si>
  <si>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</si>
  <si>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</si>
  <si>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</si>
  <si>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</si>
  <si>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</si>
  <si>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</si>
  <si>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</si>
  <si>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</si>
  <si>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</si>
  <si>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</si>
  <si>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</si>
  <si>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</si>
  <si>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</si>
  <si>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</si>
  <si>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</si>
  <si>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</si>
  <si>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</si>
  <si>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</si>
  <si>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</si>
  <si>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</si>
  <si>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</si>
  <si>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</si>
  <si>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</si>
  <si>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</si>
  <si>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</si>
  <si>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</si>
  <si>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</si>
  <si>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</si>
  <si>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</si>
  <si>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</si>
  <si>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</si>
  <si>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</si>
  <si>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</si>
  <si>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</si>
  <si>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</si>
  <si>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</si>
  <si>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</si>
  <si>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</si>
  <si>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</si>
  <si>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</si>
  <si>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</si>
  <si>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</si>
  <si>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</si>
  <si>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</si>
  <si>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</si>
  <si>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</si>
  <si>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</si>
  <si>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</si>
  <si>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</si>
  <si>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</si>
  <si>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</si>
  <si>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</si>
  <si>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</si>
  <si>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</si>
  <si>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</si>
  <si>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</si>
  <si>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</si>
  <si>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</si>
  <si>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</si>
  <si>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</si>
  <si>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</si>
  <si>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</si>
  <si>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</si>
  <si>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</si>
  <si>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</si>
  <si>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</si>
  <si>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</si>
  <si>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</si>
  <si>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</si>
  <si>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</si>
  <si>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</si>
  <si>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</si>
  <si>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</si>
  <si>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</si>
  <si>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</si>
  <si>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</si>
  <si>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</si>
  <si>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</si>
  <si>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</si>
  <si>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</si>
  <si>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</si>
  <si>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</si>
  <si>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</si>
  <si>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</si>
  <si>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</si>
  <si>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</si>
  <si>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</si>
  <si>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</si>
  <si>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</si>
  <si>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</si>
  <si>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</si>
  <si>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</si>
  <si>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</si>
  <si>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</si>
  <si>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</si>
  <si>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</si>
  <si>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</si>
  <si>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</si>
  <si>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</si>
  <si>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</si>
  <si>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</si>
  <si>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</si>
  <si>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</si>
  <si>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</si>
  <si>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</si>
  <si>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</si>
  <si>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</si>
  <si>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</si>
  <si>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</si>
  <si>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</si>
  <si>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</si>
  <si>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</si>
  <si>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</si>
  <si>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</si>
  <si>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</si>
  <si>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</si>
  <si>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</si>
  <si>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</si>
  <si>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</si>
  <si>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</si>
  <si>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</si>
  <si>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</si>
  <si>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</si>
  <si>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</si>
  <si>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</si>
  <si>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</si>
  <si>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</si>
  <si>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</si>
  <si>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</si>
  <si>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</si>
  <si>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</si>
  <si>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</si>
  <si>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</si>
  <si>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</si>
  <si>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</si>
  <si>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</si>
  <si>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</si>
  <si>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</si>
  <si>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</si>
  <si>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</si>
  <si>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</si>
  <si>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</si>
  <si>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</si>
  <si>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</si>
  <si>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</si>
  <si>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</si>
  <si>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</si>
  <si>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</si>
  <si>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</si>
  <si>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</si>
  <si>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</si>
  <si>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</si>
  <si>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</si>
  <si>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</si>
  <si>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</si>
  <si>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</si>
  <si>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</si>
  <si>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</si>
  <si>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</si>
  <si>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</si>
  <si>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</si>
  <si>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</si>
  <si>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</si>
  <si>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</si>
  <si>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</si>
  <si>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</si>
  <si>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</si>
  <si>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</si>
  <si>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</si>
  <si>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</si>
  <si>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</si>
  <si>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</si>
  <si>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</si>
  <si>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</si>
  <si>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</si>
  <si>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</si>
  <si>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</si>
  <si>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</si>
  <si>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</si>
  <si>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</si>
  <si>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</si>
  <si>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</si>
  <si>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</si>
  <si>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</si>
  <si>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</si>
  <si>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</si>
  <si>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</si>
  <si>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</si>
  <si>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</si>
  <si>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</si>
  <si>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</si>
  <si>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</si>
  <si>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</si>
  <si>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</si>
  <si>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</si>
  <si>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</si>
  <si>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</si>
  <si>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</si>
  <si>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</si>
  <si>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</si>
  <si>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</si>
  <si>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</si>
  <si>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</si>
  <si>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</si>
  <si>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</si>
  <si>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</si>
  <si>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</si>
  <si>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</si>
  <si>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</si>
  <si>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</si>
  <si>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</si>
  <si>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</si>
  <si>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</si>
  <si>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</si>
  <si>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</si>
  <si>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</si>
  <si>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</si>
  <si>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</si>
  <si>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</si>
  <si>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</si>
  <si>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</si>
  <si>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</si>
  <si>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</si>
  <si>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</si>
  <si>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</si>
  <si>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</si>
  <si>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</si>
  <si>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</si>
  <si>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</si>
  <si>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</si>
  <si>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</si>
  <si>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</si>
  <si>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</si>
  <si>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</si>
  <si>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</si>
  <si>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</si>
  <si>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</si>
  <si>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</si>
  <si>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</si>
  <si>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</si>
  <si>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</si>
  <si>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</si>
  <si>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</si>
  <si>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</si>
  <si>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</si>
  <si>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</si>
  <si>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</si>
  <si>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</si>
  <si>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</si>
  <si>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</si>
  <si>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</si>
  <si>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</si>
  <si>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</si>
  <si>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</si>
  <si>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</si>
  <si>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</si>
  <si>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</si>
  <si>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</si>
  <si>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</si>
  <si>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</si>
  <si>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</si>
  <si>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</si>
  <si>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</si>
  <si>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</si>
  <si>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</si>
  <si>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</si>
  <si>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</si>
  <si>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</si>
  <si>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</si>
  <si>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</si>
  <si>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</si>
  <si>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</si>
  <si>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</si>
  <si>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</si>
  <si>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</si>
  <si>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</si>
  <si>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</si>
  <si>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</si>
  <si>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</si>
  <si>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</si>
  <si>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</si>
  <si>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</si>
  <si>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</si>
  <si>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</si>
  <si>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</si>
  <si>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</si>
  <si>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</si>
  <si>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</si>
  <si>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</si>
  <si>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</si>
  <si>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</si>
  <si>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</si>
  <si>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</si>
  <si>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</si>
  <si>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</si>
  <si>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</si>
  <si>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</si>
  <si>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</si>
  <si>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</si>
  <si>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</si>
  <si>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</si>
  <si>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</si>
  <si>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</si>
  <si>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</si>
  <si>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</si>
  <si>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</si>
  <si>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</si>
  <si>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</si>
  <si>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</si>
  <si>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</si>
  <si>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</si>
  <si>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</si>
  <si>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</si>
  <si>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</si>
  <si>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</si>
  <si>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</si>
  <si>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</si>
  <si>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</si>
  <si>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</si>
  <si>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</si>
  <si>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</si>
  <si>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</si>
  <si>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</si>
  <si>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</si>
  <si>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</si>
  <si>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</si>
  <si>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</si>
  <si>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</si>
  <si>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</si>
  <si>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</si>
  <si>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</si>
  <si>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</si>
  <si>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</si>
  <si>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</si>
  <si>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</si>
  <si>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</si>
  <si>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</si>
  <si>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</si>
  <si>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</si>
  <si>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</si>
  <si>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</si>
  <si>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</si>
  <si>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</si>
  <si>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</si>
  <si>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</si>
  <si>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</si>
  <si>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</si>
  <si>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</si>
  <si>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</si>
  <si>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</si>
  <si>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</si>
  <si>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</si>
  <si>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</si>
  <si>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</si>
  <si>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</si>
  <si>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</si>
  <si>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</si>
  <si>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</si>
  <si>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</si>
  <si>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</si>
  <si>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</si>
  <si>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</si>
  <si>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</si>
  <si>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</si>
  <si>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</si>
  <si>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</si>
  <si>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</si>
  <si>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</si>
  <si>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</si>
  <si>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</si>
  <si>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</si>
  <si>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</si>
  <si>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</si>
  <si>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</si>
  <si>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</si>
  <si>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</si>
  <si>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</si>
  <si>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</si>
  <si>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</si>
  <si>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</si>
  <si>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</si>
  <si>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</si>
  <si>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</si>
  <si>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</si>
  <si>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</si>
  <si>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</si>
  <si>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</si>
  <si>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</si>
  <si>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</si>
  <si>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</si>
  <si>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</si>
  <si>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</si>
  <si>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</si>
  <si>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</si>
  <si>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</si>
  <si>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</si>
  <si>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</si>
  <si>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</si>
  <si>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</si>
  <si>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</si>
  <si>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</si>
  <si>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</si>
  <si>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</si>
  <si>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</si>
  <si>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</si>
  <si>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</si>
  <si>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</si>
  <si>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</si>
  <si>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</si>
  <si>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</si>
  <si>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</si>
  <si>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</si>
  <si>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</si>
  <si>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</si>
  <si>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</si>
  <si>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</si>
  <si>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</si>
  <si>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</si>
  <si>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</si>
  <si>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</si>
  <si>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</si>
  <si>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</si>
  <si>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</si>
  <si>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</si>
  <si>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</si>
  <si>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</si>
  <si>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</si>
  <si>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</si>
  <si>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</si>
  <si>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</si>
  <si>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</si>
  <si>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</si>
  <si>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</si>
  <si>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</si>
  <si>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</si>
  <si>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</si>
  <si>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</si>
  <si>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</si>
  <si>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</si>
  <si>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</si>
  <si>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</si>
  <si>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</si>
  <si>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</si>
  <si>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</si>
  <si>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</si>
  <si>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</si>
  <si>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</si>
  <si>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</si>
  <si>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</si>
  <si>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</si>
  <si>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</si>
  <si>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</si>
  <si>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</si>
  <si>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</si>
  <si>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</si>
  <si>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</si>
  <si>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</si>
  <si>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</si>
  <si>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</si>
  <si>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</si>
  <si>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</si>
  <si>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</si>
  <si>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</si>
  <si>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</si>
  <si>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</si>
  <si>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</si>
  <si>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</si>
  <si>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</si>
  <si>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</si>
  <si>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</si>
  <si>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</si>
  <si>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</si>
  <si>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</si>
  <si>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</si>
  <si>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</si>
  <si>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</si>
  <si>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</si>
  <si>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</si>
  <si>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</si>
  <si>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</si>
  <si>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</si>
  <si>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</si>
  <si>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</si>
  <si>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</si>
  <si>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</si>
  <si>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</si>
  <si>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</si>
  <si>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</si>
  <si>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</si>
  <si>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</si>
  <si>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</si>
  <si>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</si>
  <si>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</si>
  <si>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</si>
  <si>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</si>
  <si>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</si>
  <si>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</si>
  <si>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</si>
  <si>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</si>
  <si>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</si>
  <si>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</si>
  <si>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</si>
  <si>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</si>
  <si>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</si>
  <si>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</si>
  <si>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</si>
  <si>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</si>
  <si>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</si>
  <si>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</si>
  <si>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</si>
  <si>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</si>
  <si>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</si>
  <si>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</si>
  <si>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</si>
  <si>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</si>
  <si>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</si>
  <si>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</si>
  <si>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</si>
  <si>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</si>
  <si>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</si>
  <si>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</si>
  <si>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</si>
  <si>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</si>
  <si>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</si>
  <si>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</si>
  <si>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</si>
  <si>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</si>
  <si>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</si>
  <si>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</si>
  <si>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</si>
  <si>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</si>
  <si>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</si>
  <si>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</si>
  <si>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</si>
  <si>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</si>
  <si>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</si>
  <si>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</si>
  <si>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</si>
  <si>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</si>
  <si>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</si>
  <si>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</si>
  <si>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</si>
  <si>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</si>
  <si>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</si>
  <si>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</si>
  <si>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</si>
  <si>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</si>
  <si>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</si>
  <si>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</si>
  <si>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</si>
  <si>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</si>
  <si>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</si>
  <si>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</si>
  <si>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</si>
  <si>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</si>
  <si>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</si>
  <si>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</si>
  <si>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</si>
  <si>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</si>
  <si>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</si>
  <si>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</si>
  <si>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</si>
  <si>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</si>
  <si>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</si>
  <si>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</si>
  <si>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</si>
  <si>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</si>
  <si>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</si>
  <si>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</si>
  <si>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</si>
  <si>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</si>
  <si>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</si>
  <si>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</si>
  <si>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</si>
  <si>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</si>
  <si>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</si>
  <si>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</si>
  <si>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</si>
  <si>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</si>
  <si>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</si>
  <si>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</si>
  <si>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</si>
  <si>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</si>
  <si>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</si>
  <si>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</si>
  <si>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</si>
  <si>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</si>
  <si>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</si>
  <si>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</si>
  <si>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</si>
  <si>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</si>
  <si>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</si>
  <si>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</si>
  <si>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</si>
  <si>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</si>
  <si>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</si>
  <si>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</si>
  <si>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</si>
  <si>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</si>
  <si>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</si>
  <si>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</si>
  <si>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</si>
  <si>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</si>
  <si>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</si>
  <si>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</si>
  <si>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</si>
  <si>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</si>
  <si>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</si>
  <si>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</si>
  <si>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</si>
  <si>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</si>
  <si>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</si>
  <si>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</si>
  <si>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</si>
  <si>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</si>
  <si>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</si>
  <si>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</si>
  <si>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</si>
  <si>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</si>
  <si>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</si>
  <si>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</si>
  <si>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</si>
  <si>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</si>
  <si>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</si>
  <si>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</si>
  <si>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</si>
  <si>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</si>
  <si>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</si>
  <si>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</si>
  <si>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</si>
  <si>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</si>
  <si>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</si>
  <si>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</si>
  <si>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</si>
  <si>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</si>
  <si>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</si>
  <si>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</si>
  <si>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</si>
  <si>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</si>
  <si>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</si>
  <si>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</si>
  <si>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</si>
  <si>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</si>
  <si>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</si>
  <si>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</si>
  <si>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</si>
  <si>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</si>
  <si>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</si>
  <si>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</si>
  <si>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</si>
  <si>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</si>
  <si>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</si>
  <si>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</si>
  <si>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</si>
  <si>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</si>
  <si>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</si>
  <si>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</si>
  <si>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</si>
  <si>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</si>
  <si>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</si>
  <si>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</si>
  <si>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</si>
  <si>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</si>
  <si>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</si>
  <si>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</si>
  <si>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</si>
  <si>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</si>
  <si>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</si>
  <si>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</si>
  <si>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</si>
  <si>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</si>
  <si>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</si>
  <si>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</si>
  <si>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</si>
  <si>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</si>
  <si>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</si>
  <si>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</si>
  <si>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</si>
  <si>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</si>
  <si>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</si>
  <si>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</si>
  <si>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</si>
  <si>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</si>
  <si>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</si>
  <si>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</si>
  <si>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</si>
  <si>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</si>
  <si>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</si>
  <si>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</si>
  <si>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</si>
  <si>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</si>
  <si>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</si>
  <si>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</si>
  <si>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</si>
  <si>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</si>
  <si>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</si>
  <si>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</si>
  <si>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</si>
  <si>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</si>
  <si>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</si>
  <si>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</si>
  <si>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</si>
  <si>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</si>
  <si>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</si>
  <si>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</si>
  <si>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</si>
  <si>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</si>
  <si>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</si>
  <si>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</si>
  <si>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</si>
  <si>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</si>
  <si>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</si>
  <si>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</si>
  <si>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</si>
  <si>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</si>
  <si>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</si>
  <si>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</si>
  <si>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</si>
  <si>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</si>
  <si>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</si>
  <si>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</si>
  <si>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</si>
  <si>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</si>
  <si>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</si>
  <si>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</si>
  <si>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</si>
  <si>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</si>
  <si>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</si>
  <si>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</si>
  <si>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</si>
  <si>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</si>
  <si>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</si>
  <si>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</si>
  <si>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</si>
  <si>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</si>
  <si>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</si>
  <si>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</si>
  <si>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</si>
  <si>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</si>
  <si>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</si>
  <si>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</si>
  <si>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</si>
  <si>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</si>
  <si>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</si>
  <si>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</si>
  <si>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</si>
  <si>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</si>
  <si>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</si>
  <si>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</si>
  <si>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</si>
  <si>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</si>
  <si>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</si>
  <si>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</si>
  <si>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</si>
  <si>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</si>
  <si>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</si>
  <si>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</si>
  <si>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</si>
  <si>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</si>
  <si>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</si>
  <si>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</si>
  <si>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</si>
  <si>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</si>
  <si>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</si>
  <si>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</si>
  <si>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</si>
  <si>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</si>
  <si>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</si>
  <si>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</si>
  <si>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</si>
  <si>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</si>
  <si>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</si>
  <si>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</si>
  <si>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</si>
  <si>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</si>
  <si>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</si>
  <si>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</si>
  <si>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</si>
  <si>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</si>
  <si>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</si>
  <si>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</si>
  <si>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</si>
  <si>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</si>
  <si>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</si>
  <si>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</si>
  <si>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</si>
  <si>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</si>
  <si>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</si>
  <si>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</si>
  <si>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</si>
  <si>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</si>
  <si>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</si>
  <si>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</si>
  <si>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</si>
  <si>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</si>
  <si>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</si>
  <si>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</si>
  <si>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</si>
  <si>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</si>
  <si>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</si>
  <si>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</si>
  <si>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</si>
  <si>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</si>
  <si>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</si>
  <si>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</si>
  <si>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</si>
  <si>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</si>
  <si>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</si>
  <si>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</si>
  <si>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</si>
  <si>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</si>
  <si>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</si>
  <si>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</si>
  <si>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</si>
  <si>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</si>
  <si>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</si>
  <si>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</si>
  <si>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</si>
  <si>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</si>
  <si>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</si>
  <si>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</si>
  <si>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</si>
  <si>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</si>
  <si>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</si>
  <si>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</si>
  <si>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</si>
  <si>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</si>
  <si>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</si>
  <si>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</si>
  <si>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</si>
  <si>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</si>
  <si>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</si>
  <si>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</si>
  <si>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</si>
  <si>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</si>
  <si>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</si>
  <si>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</si>
  <si>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</si>
  <si>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</si>
  <si>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</si>
  <si>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</si>
  <si>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</si>
  <si>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</si>
  <si>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</si>
  <si>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</si>
  <si>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</si>
  <si>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</si>
  <si>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</si>
  <si>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</si>
  <si>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</si>
  <si>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</si>
  <si>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</si>
  <si>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</si>
  <si>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</si>
  <si>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</si>
  <si>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</si>
  <si>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</si>
  <si>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</si>
  <si>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</si>
  <si>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</si>
  <si>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</si>
  <si>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</si>
  <si>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</si>
  <si>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</si>
  <si>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</si>
  <si>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</si>
  <si>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</si>
  <si>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</si>
  <si>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</si>
  <si>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</si>
  <si>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</si>
  <si>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</si>
  <si>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</si>
  <si>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</si>
  <si>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</si>
  <si>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</si>
  <si>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</si>
  <si>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</si>
  <si>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</si>
  <si>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</si>
  <si>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</si>
  <si>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</si>
  <si>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</si>
  <si>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</si>
  <si>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</si>
  <si>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</si>
  <si>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</si>
  <si>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</si>
  <si>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</si>
  <si>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</si>
  <si>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</si>
  <si>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</si>
  <si>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</si>
  <si>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</si>
  <si>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</si>
  <si>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</si>
  <si>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</si>
  <si>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</si>
  <si>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</si>
  <si>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</si>
  <si>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</si>
  <si>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</si>
  <si>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</si>
  <si>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</si>
  <si>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</si>
  <si>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</si>
  <si>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</si>
  <si>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</si>
  <si>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</si>
  <si>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</si>
  <si>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</si>
  <si>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</si>
  <si>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</si>
  <si>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</si>
  <si>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</si>
  <si>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</si>
  <si>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</si>
  <si>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</si>
  <si>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</si>
  <si>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</si>
  <si>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</si>
  <si>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</si>
  <si>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</si>
  <si>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</si>
  <si>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</si>
  <si>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</si>
  <si>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</si>
  <si>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</si>
  <si>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</si>
  <si>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</si>
  <si>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</si>
  <si>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</si>
  <si>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</si>
  <si>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</si>
  <si>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</si>
  <si>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</si>
  <si>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</si>
  <si>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</si>
  <si>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</si>
  <si>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</si>
  <si>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</si>
  <si>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</si>
  <si>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</si>
  <si>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</si>
  <si>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</si>
  <si>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</si>
  <si>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</si>
  <si>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</si>
  <si>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</si>
  <si>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</si>
  <si>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</si>
  <si>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</si>
  <si>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</si>
  <si>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</si>
  <si>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</si>
  <si>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</si>
  <si>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</si>
  <si>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</si>
  <si>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</si>
  <si>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</si>
  <si>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</si>
  <si>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</si>
  <si>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</si>
  <si>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</si>
  <si>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</si>
  <si>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</si>
  <si>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</si>
  <si>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</si>
  <si>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</si>
  <si>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</si>
  <si>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</si>
  <si>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</si>
  <si>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</si>
  <si>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</si>
  <si>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</si>
  <si>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</si>
  <si>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</si>
  <si>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</si>
  <si>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</si>
  <si>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</si>
  <si>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</si>
  <si>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</si>
  <si>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</si>
  <si>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</si>
  <si>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</si>
  <si>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</si>
  <si>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</si>
  <si>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</si>
  <si>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</si>
  <si>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</si>
  <si>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</si>
  <si>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</si>
  <si>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</si>
  <si>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</si>
  <si>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</si>
  <si>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</si>
  <si>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</si>
  <si>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</si>
  <si>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</si>
  <si>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</si>
  <si>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</si>
  <si>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</si>
  <si>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</si>
  <si>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</si>
  <si>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</si>
  <si>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</si>
  <si>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</si>
  <si>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</si>
  <si>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</si>
  <si>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</si>
  <si>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</si>
  <si>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</si>
  <si>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</si>
  <si>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</si>
  <si>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</si>
  <si>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</si>
  <si>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</si>
  <si>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</si>
  <si>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</si>
  <si>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</si>
  <si>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</si>
  <si>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</si>
  <si>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</si>
  <si>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</si>
  <si>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</si>
  <si>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</si>
  <si>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</si>
  <si>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</si>
  <si>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</si>
  <si>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</si>
  <si>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</si>
  <si>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</si>
  <si>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</si>
  <si>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</si>
  <si>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</si>
  <si>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</si>
  <si>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</si>
  <si>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</si>
  <si>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</si>
  <si>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</si>
  <si>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</si>
  <si>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</si>
  <si>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</si>
  <si>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</si>
  <si>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</si>
  <si>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</si>
  <si>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</si>
  <si>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</si>
  <si>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</si>
  <si>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</si>
  <si>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</si>
  <si>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</si>
  <si>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</si>
  <si>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</si>
  <si>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</si>
  <si>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</si>
  <si>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</si>
  <si>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</si>
  <si>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</si>
  <si>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</si>
  <si>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</si>
  <si>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</si>
  <si>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</si>
  <si>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</si>
  <si>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</si>
  <si>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</si>
  <si>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</si>
  <si>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</si>
  <si>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</si>
  <si>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</si>
  <si>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</si>
  <si>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</si>
  <si>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</si>
  <si>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</si>
  <si>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</si>
  <si>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</si>
  <si>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</si>
  <si>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</si>
  <si>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</si>
  <si>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</si>
  <si>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</si>
  <si>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</si>
  <si>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</si>
  <si>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</si>
  <si>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</si>
  <si>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</si>
  <si>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</si>
  <si>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</si>
  <si>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</si>
  <si>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</si>
  <si>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</si>
  <si>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</si>
  <si>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</si>
  <si>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</si>
  <si>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</si>
  <si>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</si>
  <si>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</si>
  <si>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</si>
  <si>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</si>
  <si>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</si>
  <si>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</si>
  <si>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</si>
  <si>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</si>
  <si>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</si>
  <si>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</si>
  <si>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</si>
  <si>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</si>
  <si>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</si>
  <si>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</si>
  <si>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</si>
  <si>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</si>
  <si>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</si>
  <si>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</si>
  <si>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</si>
  <si>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</si>
  <si>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</si>
  <si>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</si>
  <si>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</si>
  <si>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</si>
  <si>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</si>
  <si>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</si>
  <si>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</si>
  <si>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</si>
  <si>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</si>
  <si>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</si>
  <si>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</si>
  <si>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</si>
  <si>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</si>
  <si>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</si>
  <si>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</si>
  <si>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</si>
  <si>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</si>
  <si>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</si>
  <si>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</si>
  <si>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</si>
  <si>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</si>
  <si>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</si>
  <si>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</si>
  <si>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</si>
  <si>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</si>
  <si>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</si>
  <si>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</si>
  <si>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</si>
  <si>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</si>
  <si>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</si>
  <si>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</si>
  <si>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</si>
  <si>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</si>
  <si>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</si>
  <si>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</si>
  <si>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</si>
  <si>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</si>
  <si>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</si>
  <si>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</si>
  <si>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</si>
  <si>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</si>
  <si>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</si>
  <si>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</si>
  <si>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</si>
  <si>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</si>
  <si>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</si>
  <si>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</si>
  <si>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</si>
  <si>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</si>
  <si>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</si>
  <si>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</si>
  <si>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</si>
  <si>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</si>
  <si>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</si>
  <si>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</si>
  <si>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</si>
  <si>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</si>
  <si>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</si>
  <si>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</si>
  <si>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</si>
  <si>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</si>
  <si>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</si>
  <si>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</si>
  <si>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</si>
  <si>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</si>
  <si>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</si>
  <si>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</si>
  <si>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</si>
  <si>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</si>
  <si>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</si>
  <si>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</si>
  <si>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</si>
  <si>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</si>
  <si>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</si>
  <si>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</si>
  <si>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</si>
  <si>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</si>
  <si>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</si>
  <si>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</si>
  <si>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</si>
  <si>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</si>
  <si>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</si>
  <si>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</si>
  <si>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</si>
  <si>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</si>
  <si>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</si>
  <si>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</si>
  <si>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</si>
  <si>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</si>
  <si>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</si>
  <si>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</si>
  <si>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</si>
  <si>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</si>
  <si>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</si>
  <si>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</si>
  <si>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</si>
  <si>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</si>
  <si>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</si>
  <si>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</si>
  <si>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</si>
  <si>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</si>
  <si>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</si>
  <si>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</si>
  <si>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</si>
  <si>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</si>
  <si>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</si>
  <si>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</si>
  <si>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</si>
  <si>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</si>
  <si>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</si>
  <si>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</si>
  <si>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</si>
  <si>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</si>
  <si>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</si>
  <si>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</si>
  <si>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</si>
  <si>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</si>
  <si>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</si>
  <si>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</si>
  <si>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</si>
  <si>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</si>
  <si>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</si>
  <si>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</si>
  <si>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</si>
  <si>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</si>
  <si>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</si>
  <si>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</si>
  <si>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</si>
  <si>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</si>
  <si>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</si>
  <si>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</si>
  <si>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</si>
  <si>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</si>
  <si>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</si>
  <si>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</si>
  <si>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</si>
  <si>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</si>
  <si>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</si>
  <si>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</si>
  <si>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</si>
  <si>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</si>
  <si>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</si>
  <si>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</si>
  <si>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</si>
  <si>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</si>
  <si>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</si>
  <si>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</si>
  <si>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</si>
  <si>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</si>
  <si>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</si>
  <si>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</si>
  <si>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</si>
  <si>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</si>
  <si>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</si>
  <si>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</si>
  <si>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</si>
  <si>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</si>
  <si>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</si>
  <si>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</si>
  <si>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</si>
  <si>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</si>
  <si>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</si>
  <si>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</si>
  <si>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</si>
  <si>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</si>
  <si>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</si>
  <si>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</si>
  <si>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</si>
  <si>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</si>
  <si>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</si>
  <si>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</si>
  <si>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</si>
  <si>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</si>
  <si>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</si>
  <si>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</si>
  <si>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</si>
  <si>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</si>
  <si>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</si>
  <si>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</si>
  <si>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</si>
  <si>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</si>
  <si>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</si>
  <si>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</si>
  <si>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</si>
  <si>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</si>
  <si>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</si>
  <si>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</si>
  <si>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</si>
  <si>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</si>
  <si>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</si>
  <si>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</si>
  <si>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</si>
  <si>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</si>
  <si>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</si>
  <si>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</si>
  <si>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</si>
  <si>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</si>
  <si>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</si>
  <si>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</si>
  <si>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</si>
  <si>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</si>
  <si>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</si>
  <si>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</si>
  <si>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</si>
  <si>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</si>
  <si>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</si>
  <si>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</si>
  <si>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</si>
  <si>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</si>
  <si>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</si>
  <si>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</si>
  <si>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</si>
  <si>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</si>
  <si>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</si>
  <si>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</si>
  <si>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</si>
  <si>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</si>
  <si>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</si>
  <si>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</si>
  <si>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</si>
  <si>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</si>
  <si>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</si>
  <si>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</si>
  <si>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</si>
  <si>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</si>
  <si>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</si>
  <si>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</si>
  <si>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</si>
  <si>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</si>
  <si>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</si>
  <si>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</si>
  <si>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</si>
  <si>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</si>
  <si>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</si>
  <si>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</si>
  <si>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</si>
  <si>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</si>
  <si>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</si>
  <si>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</si>
  <si>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</si>
  <si>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</si>
  <si>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</si>
  <si>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</si>
  <si>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</si>
  <si>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</si>
  <si>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</si>
  <si>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</si>
  <si>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</si>
  <si>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</si>
  <si>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</si>
  <si>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</si>
  <si>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</si>
  <si>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</si>
  <si>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</si>
  <si>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</si>
  <si>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</si>
  <si>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</si>
  <si>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</si>
  <si>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</si>
  <si>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</si>
  <si>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</si>
  <si>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</si>
  <si>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</si>
  <si>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</si>
  <si>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</si>
  <si>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</si>
  <si>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</si>
  <si>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</si>
  <si>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</si>
  <si>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</si>
  <si>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</si>
  <si>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</si>
  <si>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</si>
  <si>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</si>
  <si>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</si>
  <si>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</si>
  <si>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</si>
  <si>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</si>
  <si>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</si>
  <si>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</si>
  <si>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</si>
  <si>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</si>
  <si>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</si>
  <si>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</si>
  <si>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</si>
  <si>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</si>
  <si>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</si>
  <si>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</si>
  <si>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</si>
  <si>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</si>
  <si>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</si>
  <si>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</si>
  <si>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</si>
  <si>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</si>
  <si>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</si>
  <si>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</si>
  <si>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</si>
  <si>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</si>
  <si>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</si>
  <si>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</si>
  <si>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</si>
  <si>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</si>
  <si>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</si>
  <si>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</si>
  <si>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</si>
  <si>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</si>
  <si>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</si>
  <si>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</si>
  <si>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</si>
  <si>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</si>
  <si>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</si>
  <si>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</si>
  <si>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</si>
  <si>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</si>
  <si>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</si>
  <si>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</si>
  <si>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</si>
  <si>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</si>
  <si>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</si>
  <si>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</si>
  <si>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</si>
  <si>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</si>
  <si>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</si>
  <si>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</si>
  <si>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</si>
  <si>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</si>
  <si>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</si>
  <si>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</si>
  <si>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</si>
  <si>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</si>
  <si>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</si>
  <si>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</si>
  <si>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</si>
  <si>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</si>
  <si>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</si>
  <si>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</si>
  <si>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</si>
  <si>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</si>
  <si>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</si>
  <si>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</si>
  <si>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</si>
  <si>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</si>
  <si>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</si>
  <si>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</si>
  <si>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</si>
  <si>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</si>
  <si>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</si>
  <si>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</si>
  <si>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</si>
  <si>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</si>
  <si>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</si>
  <si>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</si>
  <si>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</si>
  <si>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</si>
  <si>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</si>
  <si>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</si>
  <si>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</si>
  <si>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</si>
  <si>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</si>
  <si>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</si>
  <si>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</si>
  <si>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</si>
  <si>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</si>
  <si>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</si>
  <si>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</si>
  <si>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</si>
  <si>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</si>
  <si>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</si>
  <si>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</si>
  <si>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</si>
  <si>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</si>
  <si>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</si>
  <si>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</si>
  <si>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</si>
  <si>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</si>
  <si>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</si>
  <si>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</si>
  <si>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</si>
  <si>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</si>
  <si>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</si>
  <si>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</si>
  <si>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</si>
  <si>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</si>
  <si>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</si>
  <si>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</si>
  <si>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</si>
  <si>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</si>
  <si>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</si>
  <si>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</si>
  <si>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</si>
  <si>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</si>
  <si>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</si>
  <si>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</si>
  <si>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</si>
  <si>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</si>
  <si>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</si>
  <si>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</si>
  <si>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</si>
  <si>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</si>
  <si>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</si>
  <si>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</si>
  <si>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</si>
  <si>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</si>
  <si>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</si>
  <si>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</si>
  <si>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</si>
  <si>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</si>
  <si>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</si>
  <si>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</si>
  <si>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</si>
  <si>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</si>
  <si>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</si>
  <si>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</si>
  <si>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</si>
  <si>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</si>
  <si>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</si>
  <si>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</si>
  <si>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</si>
  <si>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</si>
  <si>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</si>
  <si>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</si>
  <si>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</si>
  <si>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</si>
  <si>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</si>
  <si>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</si>
  <si>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</si>
  <si>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</si>
  <si>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</si>
  <si>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</si>
  <si>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</si>
  <si>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</si>
  <si>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</si>
  <si>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</si>
  <si>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</si>
  <si>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</si>
  <si>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</si>
  <si>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</si>
  <si>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</si>
  <si>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</si>
  <si>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</si>
  <si>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</si>
  <si>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</si>
  <si>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</si>
  <si>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</si>
  <si>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</si>
  <si>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</si>
  <si>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</si>
  <si>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</si>
  <si>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</si>
  <si>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</si>
  <si>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</si>
  <si>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</si>
  <si>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</si>
  <si>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</si>
  <si>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</si>
  <si>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</si>
  <si>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</si>
  <si>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</si>
  <si>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</si>
  <si>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</si>
  <si>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</si>
  <si>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</si>
  <si>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</si>
  <si>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</si>
  <si>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</si>
  <si>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</si>
  <si>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</si>
  <si>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</si>
  <si>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</si>
  <si>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</si>
  <si>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</si>
  <si>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</si>
  <si>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</si>
  <si>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</si>
  <si>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</si>
  <si>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</si>
  <si>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</si>
  <si>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</si>
  <si>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</si>
  <si>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</si>
  <si>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</si>
  <si>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</si>
  <si>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</si>
  <si>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</si>
  <si>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</si>
  <si>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</si>
  <si>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</si>
  <si>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</si>
  <si>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</si>
  <si>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</si>
  <si>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</si>
  <si>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</si>
  <si>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</si>
  <si>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</si>
  <si>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</si>
  <si>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</si>
  <si>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</si>
  <si>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</si>
  <si>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</si>
  <si>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</si>
  <si>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</si>
  <si>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</si>
  <si>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</si>
  <si>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</si>
  <si>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</si>
  <si>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</si>
  <si>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</si>
  <si>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</si>
  <si>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</si>
  <si>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</si>
  <si>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</si>
  <si>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</si>
  <si>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</si>
  <si>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</si>
  <si>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</si>
  <si>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</si>
  <si>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</si>
  <si>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</si>
  <si>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</si>
  <si>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</si>
  <si>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</si>
  <si>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</si>
  <si>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</si>
  <si>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</si>
  <si>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</si>
  <si>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</si>
  <si>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</si>
  <si>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</si>
  <si>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</si>
  <si>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</si>
  <si>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</si>
  <si>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</si>
  <si>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</si>
  <si>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</si>
  <si>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</si>
  <si>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</si>
  <si>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</si>
  <si>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</si>
  <si>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</si>
  <si>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</si>
  <si>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</si>
  <si>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</si>
  <si>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</si>
  <si>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</si>
  <si>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</si>
  <si>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</si>
  <si>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</si>
  <si>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</si>
  <si>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</si>
  <si>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</si>
  <si>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</si>
  <si>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</si>
  <si>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</si>
  <si>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</si>
  <si>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</si>
  <si>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</si>
  <si>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</si>
  <si>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</si>
  <si>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</si>
  <si>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</si>
  <si>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</si>
  <si>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</si>
  <si>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</si>
  <si>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</si>
  <si>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</si>
  <si>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</si>
  <si>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</si>
  <si>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</si>
  <si>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</si>
  <si>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</si>
  <si>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</si>
  <si>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</si>
  <si>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</si>
  <si>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</si>
  <si>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</si>
  <si>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</si>
  <si>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</si>
  <si>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</si>
  <si>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</si>
  <si>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</si>
  <si>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</si>
  <si>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</si>
  <si>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</si>
  <si>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</si>
  <si>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</si>
  <si>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</si>
  <si>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</si>
  <si>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</si>
  <si>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</si>
  <si>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</si>
  <si>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</si>
  <si>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</si>
  <si>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</si>
  <si>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</si>
  <si>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</si>
  <si>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</si>
  <si>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</si>
  <si>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</si>
  <si>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</si>
  <si>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</si>
  <si>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</si>
  <si>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</si>
  <si>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</si>
  <si>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</si>
  <si>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</si>
  <si>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</si>
  <si>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</si>
  <si>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</si>
  <si>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</si>
  <si>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</si>
  <si>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</si>
  <si>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</si>
  <si>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</si>
  <si>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</si>
  <si>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</si>
  <si>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</si>
  <si>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</si>
  <si>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</si>
  <si>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</si>
  <si>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</si>
  <si>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</si>
  <si>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</si>
  <si>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</si>
  <si>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</si>
  <si>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</si>
  <si>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</si>
  <si>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</si>
  <si>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</si>
  <si>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</si>
  <si>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</si>
  <si>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</si>
  <si>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</si>
  <si>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</si>
  <si>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</si>
  <si>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</si>
  <si>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</si>
  <si>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</si>
  <si>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</si>
  <si>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</si>
  <si>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</si>
  <si>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</si>
  <si>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</si>
  <si>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</si>
  <si>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</si>
  <si>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</si>
  <si>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</si>
  <si>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</si>
  <si>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</si>
  <si>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</si>
  <si>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</si>
  <si>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</si>
  <si>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</si>
  <si>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</si>
  <si>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</si>
  <si>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</si>
  <si>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</si>
  <si>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</si>
  <si>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</si>
  <si>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</si>
  <si>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</si>
  <si>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</si>
  <si>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</si>
  <si>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</si>
  <si>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</si>
  <si>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</si>
  <si>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</si>
  <si>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</si>
  <si>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</si>
  <si>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</si>
  <si>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</si>
  <si>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</si>
  <si>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</si>
  <si>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</si>
  <si>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</si>
  <si>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</si>
  <si>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</si>
  <si>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</si>
  <si>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</si>
  <si>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</si>
  <si>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</si>
  <si>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</si>
  <si>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</si>
  <si>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</si>
  <si>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</si>
  <si>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</si>
  <si>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</si>
  <si>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</si>
  <si>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</si>
  <si>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</si>
  <si>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</si>
  <si>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</si>
  <si>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</si>
  <si>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</si>
  <si>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</si>
  <si>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</si>
  <si>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</si>
  <si>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</si>
  <si>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</si>
  <si>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</si>
  <si>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</si>
  <si>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</si>
  <si>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</si>
  <si>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</si>
  <si>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</si>
  <si>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</si>
  <si>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</si>
  <si>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</si>
  <si>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</si>
  <si>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</si>
  <si>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</si>
  <si>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</si>
  <si>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</si>
  <si>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</si>
  <si>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</si>
  <si>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</si>
  <si>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</si>
  <si>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</si>
  <si>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</si>
  <si>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</si>
  <si>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</si>
  <si>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</si>
  <si>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</si>
  <si>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</si>
  <si>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</si>
  <si>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</si>
  <si>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</si>
  <si>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</si>
  <si>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</si>
  <si>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</si>
  <si>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</si>
  <si>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</si>
  <si>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</si>
  <si>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</si>
  <si>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</si>
  <si>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</si>
  <si>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</si>
  <si>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</si>
  <si>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</si>
  <si>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</si>
  <si>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</si>
  <si>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</si>
  <si>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</si>
  <si>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</si>
  <si>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</si>
  <si>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</si>
  <si>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</si>
  <si>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</si>
  <si>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</si>
  <si>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</si>
  <si>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</si>
  <si>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</si>
  <si>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</si>
  <si>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</si>
  <si>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</si>
  <si>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</si>
  <si>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</si>
  <si>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</si>
  <si>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</si>
  <si>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</si>
  <si>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</si>
  <si>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</si>
  <si>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</si>
  <si>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</si>
  <si>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</si>
  <si>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</si>
  <si>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</si>
  <si>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</si>
  <si>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</si>
  <si>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</si>
  <si>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</si>
  <si>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</si>
  <si>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</si>
  <si>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</si>
  <si>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</si>
  <si>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</si>
  <si>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</si>
  <si>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</si>
  <si>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</si>
  <si>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</si>
  <si>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</si>
  <si>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</si>
  <si>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</si>
  <si>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</si>
  <si>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</si>
  <si>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</si>
  <si>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</si>
  <si>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</si>
  <si>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</si>
  <si>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</si>
  <si>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</si>
  <si>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</si>
  <si>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</si>
  <si>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</si>
  <si>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</si>
  <si>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</si>
  <si>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</si>
  <si>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</si>
  <si>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</si>
  <si>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</si>
  <si>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</si>
  <si>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</si>
  <si>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</si>
  <si>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</si>
  <si>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</si>
  <si>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</si>
  <si>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</si>
  <si>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</si>
  <si>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</si>
  <si>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</si>
  <si>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</si>
  <si>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</si>
  <si>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</si>
  <si>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</si>
  <si>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</si>
  <si>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</si>
  <si>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</si>
  <si>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</si>
  <si>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</si>
  <si>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</si>
  <si>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</si>
  <si>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</si>
  <si>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</si>
  <si>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</si>
  <si>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</si>
  <si>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</si>
  <si>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</si>
  <si>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</si>
  <si>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</si>
  <si>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</si>
  <si>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</si>
  <si>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</si>
  <si>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</si>
  <si>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</si>
  <si>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</si>
  <si>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</si>
  <si>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</si>
  <si>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</si>
  <si>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</si>
  <si>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</si>
  <si>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</si>
  <si>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</si>
  <si>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</si>
  <si>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</si>
  <si>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</si>
  <si>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</si>
  <si>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</si>
  <si>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</si>
  <si>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</si>
  <si>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</si>
  <si>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</si>
  <si>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</si>
  <si>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</si>
  <si>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</si>
  <si>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</si>
  <si>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</si>
  <si>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</si>
  <si>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</si>
  <si>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</si>
  <si>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</si>
  <si>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</si>
  <si>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</si>
  <si>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</si>
  <si>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</si>
  <si>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</si>
  <si>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</si>
  <si>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</si>
  <si>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</si>
  <si>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</si>
  <si>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</si>
  <si>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</si>
  <si>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</si>
  <si>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</si>
  <si>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</si>
  <si>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</si>
  <si>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</si>
  <si>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</si>
  <si>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</si>
  <si>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</si>
  <si>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</si>
  <si>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</si>
  <si>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</si>
  <si>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</si>
  <si>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</si>
  <si>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</si>
  <si>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</si>
  <si>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</si>
  <si>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</si>
  <si>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</si>
  <si>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</si>
  <si>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</si>
  <si>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</si>
  <si>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</si>
  <si>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</si>
  <si>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</si>
  <si>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</si>
  <si>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</si>
  <si>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</si>
  <si>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</si>
  <si>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</si>
  <si>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</si>
  <si>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</si>
  <si>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</si>
  <si>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</si>
  <si>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</si>
  <si>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</si>
  <si>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</si>
  <si>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</si>
  <si>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</si>
  <si>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</si>
  <si>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</si>
  <si>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</si>
  <si>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</si>
  <si>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</si>
  <si>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</si>
  <si>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</si>
  <si>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</si>
  <si>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</si>
  <si>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</si>
  <si>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</si>
  <si>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</si>
  <si>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</si>
  <si>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</si>
  <si>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</si>
  <si>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</si>
  <si>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</si>
  <si>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</si>
  <si>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</si>
  <si>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PCM-20251209-00000920</t>
  </si>
  <si>
    <t xml:space="preserve">Critical </t>
  </si>
  <si>
    <t xml:space="preserve"> site down due to sceco interruption and we make sceco complain no.2904235864 , site RT and have access issue escalated</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</si>
  <si>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</si>
  <si>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</si>
  <si>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</si>
  <si>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</si>
  <si>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</si>
  <si>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</si>
  <si>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</si>
  <si>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</si>
  <si>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</si>
  <si>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</si>
  <si>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</si>
  <si>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</si>
  <si>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</si>
  <si>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</si>
  <si>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 xml:space="preserve">no PCM </t>
  </si>
  <si>
    <t>PCM-20251209-00001150</t>
  </si>
  <si>
    <t xml:space="preserve">ETA 40 min </t>
  </si>
  <si>
    <t>PCM-20251209-00000872</t>
  </si>
  <si>
    <t xml:space="preserve">EM team on the way 80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</si>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</sst>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7" totalsRowShown="0" headerRowDxfId="96" dataDxfId="95" headerRowBorderDxfId="93" tableBorderDxfId="94" totalsRowBorderDxfId="92">
  <autoFilter ref="A1:L1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6" totalsRowShown="0" headerRowDxfId="79" dataDxfId="78" headerRowBorderDxfId="76" tableBorderDxfId="77" totalsRowBorderDxfId="75">
  <autoFilter ref="A1:L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7"/>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337.52993449073983</v>
      </c>
      <c r="H2" s="73">
        <v>45662.943402777775</v>
      </c>
      <c r="I2" s="56" t="str">
        <f>IFERROR(VLOOKUP(D2,DB!A:F,6,0),"")</f>
        <v>Generator-SG</v>
      </c>
      <c r="J2" s="56" t="str">
        <f>IFERROR(VLOOKUP(D2,DB!A:G,7,0),"")</f>
        <v>Dead</v>
      </c>
      <c r="K2" s="64" t="s">
        <v>39107</v>
      </c>
      <c r="L2" s="62" t="str">
        <f>IFERROR(VLOOKUP(D2,DB!A:I,9,0),"")</f>
        <v>Latis</v>
      </c>
    </row>
    <row r="3" spans="1:15" ht="30.75">
      <c r="A3" s="125" t="s">
        <v>39108</v>
      </c>
      <c r="B3" s="124" t="str">
        <f>IFERROR(VLOOKUP(D3,DB!A:K,11,0),"")</f>
        <v>R1</v>
      </c>
      <c r="C3" s="124">
        <v>2</v>
      </c>
      <c r="D3" s="56" t="s">
        <v>10249</v>
      </c>
      <c r="E3" s="123" t="s">
        <v>39109</v>
      </c>
      <c r="F3" s="122">
        <v>46000.396979166668</v>
      </c>
      <c r="G3" s="121">
        <f ca="1">IFERROR(NOW()-F3,"-")</f>
        <v>8.1381249998230487E-2</v>
      </c>
      <c r="H3" s="122">
        <v>46000.38517361111</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46000.478360416666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46000.478360416666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46000.478360416666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46000.478360416666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46000.478360416666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46000.478360416666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46000.478360416666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46000.478360416666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46000.478360416666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46000.478360416666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46000.478360416666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46000.478360416666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46000.478360416666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46000.478360416666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46000.478360416666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46000.478360416666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46000.478360416666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46000.478360416666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46000.478360416666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46000.478360416666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46000.478360416666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46000.478360416666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46000.478360416666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46000.478360416666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46000.478360416666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46000.478360416666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46000.478360416666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46000.478360416666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46000.478360416666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46000.478360416666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46000.478360416666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46000.478360416666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46000.478360416666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46000.478360416666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46000.478360416666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46000.478360416666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46000.478360416666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46000.478360416666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46000.478360416666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46000.478360416666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46000.478360416666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46000.478360416666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46000.478360416666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46000.478360416666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46000.478360416666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46000.478360416666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46000.478360416666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46000.478360416666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46000.478360416666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46000.478360416666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46000.478360416666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46000.478360416666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46000.478360416666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46000.478360416666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46000.478360416666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46000.478360416666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46000.478360416666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46000.478360416666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46000.478360416666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46000.478360416666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46000.478360416666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46000.478360416666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46000.478360416666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46000.478360416666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46000.478360416666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46000.478360416666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46000.478360416666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46000.478360416666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46000.478360416666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46000.478360416666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46000.478360416666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46000.478360416666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46000.478360416666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46000.478360416666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46000.478360416666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46000.478360416666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46000.478360416666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46000.478360416666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46000.478360416666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46000.478360416666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46000.478360416666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46000.478360416666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46000.478360416666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46000.478360416666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46000.478360416666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46000.478360416666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46000.478360416666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46000.478360416666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46000.478360416666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46000.478360416666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46000.478360416666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46000.478360416666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46000.478360416666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46000.478360416666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46000.478360416666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46000.478360416666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46000.478360416666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46000.478360416666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46000.478360416666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46000.478360416666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46000.478360416666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46000.478360416666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46000.478360416666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46000.478360416666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46000.478360416666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46000.478360416666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46000.478360416666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46000.478360416666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46000.478360416666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46000.478360416666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46000.478360416666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46000.478360416666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46000.478360416666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46000.478360416666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46000.478360416666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46000.478360416666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46000.478360416666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46000.478360416666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46000.478360416666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46000.478360416666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46000.478360416666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46000.478360416666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46000.478360416666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46000.478360416666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46000.478360416666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46000.478360416666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46000.478360416666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46000.478360416666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46000.478360416666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46000.478360416666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46000.478360416666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46000.478360416666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46000.478360416666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46000.478360416666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46000.478360416666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46000.478360416666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46000.478360416666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46000.478360416666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46000.478360416666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46000.478360416666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46000.478360416666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46000.478360416666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46000.478360416666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46000.478360416666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46000.478360416666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46000.478360416666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46000.478360416666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46000.478360416666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46000.478360416666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46000.478360416666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46000.478360416666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46000.478360416666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46000.478360416666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46000.478360416666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46000.478360416666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46000.478360416666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46000.478360416666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46000.478360416666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46000.478360416666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46000.478360416666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46000.478360416666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46000.478360416666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46000.478360416666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46000.478360416666</v>
      </c>
      <c r="H167" s="122"/>
      <c r="I167" s="124" t="str">
        <f>IFERROR(VLOOKUP(D167,DB!A:F,6,0),"")</f>
        <v/>
      </c>
      <c r="J167" s="124" t="str">
        <f>IFERROR(VLOOKUP(D167,DB!A:G,7,0),"")</f>
        <v/>
      </c>
      <c r="K167" s="120"/>
      <c r="L167" s="119" t="str">
        <f>IFERROR(VLOOKUP(D167,DB!A:I,9,0),"")</f>
        <v/>
      </c>
    </row>
  </sheetData>
  <customSheetViews>
    <customSheetView guid="{F6042A99-DD27-4453-835D-0834D95730CC}" filter="1" showAutoFilter="1">
      <pageMargins left="0" right="0" top="0" bottom="0" header="0" footer="0"/>
      <autoFilter ref="B1:M1" xr:uid="{ECCD0037-F2BB-4663-B7F6-61993E6CFC75}"/>
    </customSheetView>
  </customSheetViews>
  <dataValidations count="2">
    <dataValidation allowBlank="1" showInputMessage="1" showErrorMessage="1" sqref="E1" xr:uid="{5DBA255D-CDD9-49FB-AD3C-AF70AB4EE696}"/>
    <dataValidation type="list" allowBlank="1" showInputMessage="1" showErrorMessage="1" sqref="E2 E3:E1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6"/>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175.4785224537045</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16.090941435184504</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39120</v>
      </c>
      <c r="F5" s="71">
        <v>45997.355381944442</v>
      </c>
      <c r="G5" s="72">
        <f ca="1">IFERROR(NOW()-F5,"-")</f>
        <v>3.1229784722236218</v>
      </c>
      <c r="H5" s="71">
        <v>45997.339432870373</v>
      </c>
      <c r="I5" s="58" t="str">
        <f>IFERROR(VLOOKUP(D5,DB!A:F,6,0),"")</f>
        <v>SCECO</v>
      </c>
      <c r="J5" s="58" t="str">
        <f>IFERROR(VLOOKUP(D5,DB!A:G,7,0),"")</f>
        <v>Dead</v>
      </c>
      <c r="K5" s="82" t="s">
        <v>39121</v>
      </c>
      <c r="L5" s="58" t="str">
        <f>IFERROR(VLOOKUP(D5,DB!A:I,9,0),"")</f>
        <v>Latis</v>
      </c>
    </row>
    <row r="6" spans="1:12" ht="28.5" customHeight="1">
      <c r="A6" s="96" t="s">
        <v>39122</v>
      </c>
      <c r="B6" s="18" t="str">
        <f>IFERROR(VLOOKUP(D6,DB!A:K,11,0),"")</f>
        <v>R2</v>
      </c>
      <c r="C6" s="18">
        <v>1</v>
      </c>
      <c r="D6" s="18" t="s">
        <v>22354</v>
      </c>
      <c r="E6" s="81" t="s">
        <v>39106</v>
      </c>
      <c r="F6" s="97">
        <v>46000.293969907405</v>
      </c>
      <c r="G6" s="98">
        <f ca="1">IFERROR(NOW()-F6,"-")</f>
        <v>0.18439050926099299</v>
      </c>
      <c r="H6" s="97">
        <v>46000.288819444446</v>
      </c>
      <c r="I6" s="18" t="str">
        <f>IFERROR(VLOOKUP(D6,DB!A:F,6,0),"")</f>
        <v>SCECO</v>
      </c>
      <c r="J6" s="18" t="str">
        <f>IFERROR(VLOOKUP(D6,DB!A:G,7,0),"")</f>
        <v>Dead</v>
      </c>
      <c r="K6" s="19" t="s">
        <v>39123</v>
      </c>
      <c r="L6" s="18" t="str">
        <f>IFERROR(VLOOKUP(D6,DB!A:I,9,0),"")</f>
        <v>Latis</v>
      </c>
    </row>
    <row r="7" spans="1:12" ht="31.5" customHeight="1">
      <c r="A7" s="96" t="s">
        <v>39124</v>
      </c>
      <c r="B7" s="18" t="str">
        <f>IFERROR(VLOOKUP(D7,DB!A:K,11,0),"")</f>
        <v>R2</v>
      </c>
      <c r="C7" s="18">
        <v>2</v>
      </c>
      <c r="D7" s="18" t="s">
        <v>24611</v>
      </c>
      <c r="E7" s="81" t="s">
        <v>39106</v>
      </c>
      <c r="F7" s="97">
        <v>46000.368263888886</v>
      </c>
      <c r="G7" s="98">
        <f ca="1">IFERROR(NOW()-F7,"-")</f>
        <v>0.11009652778011514</v>
      </c>
      <c r="H7" s="97">
        <v>46000.362013888887</v>
      </c>
      <c r="I7" s="18" t="str">
        <f>IFERROR(VLOOKUP(D7,DB!A:F,6,0),"")</f>
        <v>SCECO</v>
      </c>
      <c r="J7" s="18" t="str">
        <f>IFERROR(VLOOKUP(D7,DB!A:G,7,0),"")</f>
        <v>Dead</v>
      </c>
      <c r="K7" s="19" t="s">
        <v>39123</v>
      </c>
      <c r="L7" s="18" t="str">
        <f>IFERROR(VLOOKUP(D7,DB!A:I,9,0),"")</f>
        <v>Latis</v>
      </c>
    </row>
    <row r="8" spans="1:12" ht="31.5" customHeight="1">
      <c r="A8" s="96" t="s">
        <v>39125</v>
      </c>
      <c r="B8" s="18" t="str">
        <f>IFERROR(VLOOKUP(D8,DB!A:K,11,0),"")</f>
        <v>R2</v>
      </c>
      <c r="C8" s="18">
        <v>1</v>
      </c>
      <c r="D8" s="18" t="s">
        <v>24651</v>
      </c>
      <c r="E8" s="81"/>
      <c r="F8" s="97"/>
      <c r="G8" s="98">
        <f ca="1">IFERROR(NOW()-F8,"-")</f>
        <v>46000.478360416666</v>
      </c>
      <c r="H8" s="97">
        <v>46000.361979166664</v>
      </c>
      <c r="I8" s="18" t="str">
        <f>IFERROR(VLOOKUP(D8,DB!A:F,6,0),"")</f>
        <v>SCECO</v>
      </c>
      <c r="J8" s="18" t="str">
        <f>IFERROR(VLOOKUP(D8,DB!A:G,7,0),"")</f>
        <v>Dead</v>
      </c>
      <c r="K8" s="19" t="s">
        <v>39123</v>
      </c>
      <c r="L8" s="18" t="str">
        <f>IFERROR(VLOOKUP(D8,DB!A:I,9,0),"")</f>
        <v>Latis</v>
      </c>
    </row>
    <row r="9" spans="1:12" ht="31.5" customHeight="1">
      <c r="A9" s="96" t="s">
        <v>39126</v>
      </c>
      <c r="B9" s="18" t="str">
        <f>IFERROR(VLOOKUP(D9,DB!A:K,11,0),"")</f>
        <v>R2</v>
      </c>
      <c r="C9" s="18">
        <v>2</v>
      </c>
      <c r="D9" s="18" t="s">
        <v>17988</v>
      </c>
      <c r="E9" s="81" t="s">
        <v>39106</v>
      </c>
      <c r="F9" s="97">
        <v>46000.442118055558</v>
      </c>
      <c r="G9" s="98">
        <f ca="1">IFERROR(NOW()-F9,"-")</f>
        <v>3.6242361107724719E-2</v>
      </c>
      <c r="H9" s="97">
        <v>46000.43309027778</v>
      </c>
      <c r="I9" s="18" t="str">
        <f>IFERROR(VLOOKUP(D9,DB!A:F,6,0),"")</f>
        <v>SCECO</v>
      </c>
      <c r="J9" s="18" t="str">
        <f>IFERROR(VLOOKUP(D9,DB!A:G,7,0),"")</f>
        <v>Vandalized+Vandalized</v>
      </c>
      <c r="K9" s="19" t="s">
        <v>39127</v>
      </c>
      <c r="L9" s="18" t="str">
        <f>IFERROR(VLOOKUP(D9,DB!A:I,9,0),"")</f>
        <v>Latis</v>
      </c>
    </row>
    <row r="10" spans="1:12" ht="31.5" customHeight="1">
      <c r="A10" s="96"/>
      <c r="B10" s="18" t="str">
        <f>IFERROR(VLOOKUP(D10,DB!A:K,11,0),"")</f>
        <v/>
      </c>
      <c r="C10" s="18"/>
      <c r="D10" s="18"/>
      <c r="E10" s="81"/>
      <c r="F10" s="97"/>
      <c r="G10" s="98">
        <f ca="1">IFERROR(NOW()-F10,"-")</f>
        <v>46000.478360416666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46000.478360416666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46000.478360416666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46000.478360416666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46000.478360416666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46000.478360416666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46000.478360416666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46000.478360416666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46000.478360416666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46000.478360416666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46000.478360416666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46000.478360416666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46000.478360416666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46000.478360416666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46000.478360416666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46000.478360416666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46000.478360416666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46000.478360416666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46000.478360416666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46000.478360416666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46000.478360416666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46000.478360416666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46000.478360416666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46000.478360416666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46000.478360416666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46000.478360416666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46000.478360416666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46000.478360416666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46000.478360416666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46000.478360416666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46000.478360416666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46000.478360416666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46000.478360416666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46000.478360416666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46000.478360416666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46000.478360416666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46000.478360416666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46000.478360416666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46000.478360416666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46000.478360416666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46000.478360416666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46000.478360416666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46000.478360416666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46000.478360416666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46000.478360416666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46000.478360416666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46000.478360416666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46000.478360416666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46000.478360416666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46000.478360416666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46000.478360416666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46000.478360416666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46000.478360416666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46000.478360416666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46000.478360416666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46000.478360416666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46000.478360416666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46000.478360416666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46000.478360416666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46000.478360416666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46000.478360416666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46000.478360416666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46000.478360416666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46000.478360416666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46000.478360416666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46000.478360416666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46000.478360416666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46000.478360416666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46000.478360416666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46000.478360416666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46000.478360416666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46000.478360416666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46000.478360416666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46000.478360416666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46000.478360416666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46000.478360416666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46000.478360416666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46000.478360416666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46000.478360416666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46000.478360416666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46000.478360416666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46000.478360416666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46000.478360416666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46000.478360416666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46000.478360416666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46000.478360416666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46000.478360416666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46000.478360416666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46000.478360416666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46000.478360416666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46000.478360416666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46000.478360416666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46000.478360416666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46000.478360416666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46000.478360416666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46000.478360416666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46000.478360416666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46000.478360416666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46000.478360416666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46000.478360416666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46000.478360416666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46000.478360416666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46000.478360416666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46000.478360416666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46000.478360416666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46000.478360416666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46000.478360416666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46000.478360416666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46000.478360416666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46000.478360416666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46000.478360416666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46000.478360416666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46000.478360416666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46000.478360416666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46000.478360416666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46000.478360416666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46000.478360416666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46000.478360416666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46000.478360416666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46000.478360416666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46000.478360416666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46000.478360416666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46000.478360416666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46000.478360416666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46000.478360416666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46000.478360416666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46000.478360416666</v>
      </c>
      <c r="H136" s="97"/>
      <c r="I136" s="18" t="str">
        <f>IFERROR(VLOOKUP(D136,DB!A:F,6,0),"")</f>
        <v/>
      </c>
      <c r="J136" s="18" t="str">
        <f>IFERROR(VLOOKUP(D136,DB!A:G,7,0),"")</f>
        <v/>
      </c>
      <c r="K136" s="19"/>
      <c r="L136" s="18" t="str">
        <f>IFERROR(VLOOKUP(D136,DB!A:I,9,0),"")</f>
        <v/>
      </c>
    </row>
    <row r="137" spans="1:12" ht="31.5" customHeight="1">
      <c r="A137" s="146"/>
      <c r="B137" s="147" t="str">
        <f>IFERROR(VLOOKUP(D137,DB!A:K,11,0),"")</f>
        <v/>
      </c>
      <c r="C137" s="147"/>
      <c r="D137" s="147"/>
      <c r="E137" s="147"/>
      <c r="F137" s="148"/>
      <c r="G137" s="149">
        <f ca="1">IFERROR(NOW()-F137,"-")</f>
        <v>46000.478360416666</v>
      </c>
      <c r="H137" s="148"/>
      <c r="I137" s="147" t="str">
        <f>IFERROR(VLOOKUP(D137,DB!A:F,6,0),"")</f>
        <v/>
      </c>
      <c r="J137" s="147" t="str">
        <f>IFERROR(VLOOKUP(D137,DB!A:G,7,0),"")</f>
        <v/>
      </c>
      <c r="K137" s="150"/>
      <c r="L137" s="147" t="str">
        <f>IFERROR(VLOOKUP(D137,DB!A:I,9,0),"")</f>
        <v/>
      </c>
    </row>
    <row r="138" spans="1:12" ht="31.5" customHeight="1">
      <c r="A138" s="96"/>
      <c r="B138" s="18" t="str">
        <f>IFERROR(VLOOKUP(D138,DB!A:K,11,0),"")</f>
        <v/>
      </c>
      <c r="C138" s="18"/>
      <c r="D138" s="18"/>
      <c r="E138" s="18"/>
      <c r="F138" s="97"/>
      <c r="G138" s="98">
        <f ca="1">IFERROR(NOW()-F138,"-")</f>
        <v>46000.478360416666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46000.478360416666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46000.478360416666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46000.478360416666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46000.478360416666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46000.478360416666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46000.478360416666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46000.478360416666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46000.478360416666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46000.478360416666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46000.478360416666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46000.478360416666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46000.478360416666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46000.478360416666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46000.478360416666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46000.478360416666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46000.478360416666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46000.478360416666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46000.478360416666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46000.478360416666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46000.478360416666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46000.478360416666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46000.478360416666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46000.478360416666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46000.478360416666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46000.478360416666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46000.478360416666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46000.478360416666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46000.478360416666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46000.478360416666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46000.478360416666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46000.478360416666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46000.478360416666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46000.478360416666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46000.478360416666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46000.478360416666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46000.478360416666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46000.478360416666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46000.478360416666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46000.478360416666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46000.478360416666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46000.478360416666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46000.478360416666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46000.478360416666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46000.478360416666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46000.478360416666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46000.478360416666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46000.478360416666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46000.478360416666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46000.478360416666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46000.478360416666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46000.478360416666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46000.478360416666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46000.478360416666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46000.478360416666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46000.478360416666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46000.478360416666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46000.478360416666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46000.478360416666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46000.478360416666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46000.478360416666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46000.478360416666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46000.478360416666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46000.478360416666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46000.478360416666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46000.478360416666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46000.478360416666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46000.478360416666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46000.478360416666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46000.478360416666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46000.478360416666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46000.478360416666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46000.478360416666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46000.478360416666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46000.478360416666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46000.478360416666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46000.478360416666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46000.478360416666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46000.478360416666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46000.478360416666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46000.478360416666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46000.478360416666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46000.478360416666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46000.478360416666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46000.478360416666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46000.478360416666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46000.478360416666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46000.478360416666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46000.478360416666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46000.478360416666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46000.478360416666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46000.478360416666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46000.478360416666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46000.478360416666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46000.478360416666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46000.478360416666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46000.478360416666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46000.478360416666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46000.478360416666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46000.478360416666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46000.478360416666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46000.478360416666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46000.478360416666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46000.478360416666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46000.478360416666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46000.478360416666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46000.478360416666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46000.478360416666</v>
      </c>
      <c r="H245" s="97"/>
      <c r="I245" s="18" t="str">
        <f>IFERROR(VLOOKUP(D245,DB!A:F,6,0),"")</f>
        <v/>
      </c>
      <c r="J245" s="18" t="str">
        <f>IFERROR(VLOOKUP(D245,DB!A:G,7,0),"")</f>
        <v/>
      </c>
      <c r="K245" s="19"/>
      <c r="L245" s="18" t="str">
        <f>IFERROR(VLOOKUP(D245,DB!A:I,9,0),"")</f>
        <v/>
      </c>
    </row>
    <row r="246" spans="1:12" ht="31.5" customHeight="1">
      <c r="A246" s="146"/>
      <c r="B246" s="147" t="str">
        <f>IFERROR(VLOOKUP(D246,DB!A:K,11,0),"")</f>
        <v/>
      </c>
      <c r="C246" s="147"/>
      <c r="D246" s="147"/>
      <c r="E246" s="147"/>
      <c r="F246" s="148"/>
      <c r="G246" s="149">
        <f ca="1">IFERROR(NOW()-F246,"-")</f>
        <v>46000.478360416666</v>
      </c>
      <c r="H246" s="148"/>
      <c r="I246" s="147" t="str">
        <f>IFERROR(VLOOKUP(D246,DB!A:F,6,0),"")</f>
        <v/>
      </c>
      <c r="J246" s="147" t="str">
        <f>IFERROR(VLOOKUP(D246,DB!A:G,7,0),"")</f>
        <v/>
      </c>
      <c r="K246" s="150"/>
      <c r="L246" s="147" t="str">
        <f>IFERROR(VLOOKUP(D246,DB!A:I,9,0),"")</f>
        <v/>
      </c>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39128</v>
      </c>
      <c r="B2" s="58" t="str">
        <f>IFERROR(VLOOKUP(D2,DB!A:K,11,0),"")</f>
        <v>R3</v>
      </c>
      <c r="C2" s="18">
        <v>1</v>
      </c>
      <c r="D2" s="154" t="s">
        <v>18700</v>
      </c>
      <c r="E2" s="18" t="s">
        <v>39112</v>
      </c>
      <c r="F2" s="157">
        <v>46000.379340277781</v>
      </c>
      <c r="G2" s="21">
        <f t="shared" ref="G2:G23" ca="1" si="0">IFERROR(NOW()-F2,"-")</f>
        <v>9.9020138884952758E-2</v>
      </c>
      <c r="H2" s="156">
        <v>46000.368796296294</v>
      </c>
      <c r="I2" s="19" t="str">
        <f>IFERROR(VLOOKUP(D2,DB!A:F,6,0),"")</f>
        <v>SCECO</v>
      </c>
      <c r="J2" s="18" t="str">
        <f>IFERROR(VLOOKUP(D2,DB!A:G,7,0),"")</f>
        <v>In progress</v>
      </c>
      <c r="K2" s="42" t="s">
        <v>39129</v>
      </c>
      <c r="L2" s="23" t="str">
        <f>IFERROR(VLOOKUP(D2,DB!A:I,9,0),"")</f>
        <v>Latis</v>
      </c>
    </row>
    <row r="3" spans="1:13" ht="15" customHeight="1">
      <c r="A3" s="19"/>
      <c r="B3" s="58" t="str">
        <f>IFERROR(VLOOKUP(D3,DB!A:K,11,0),"")</f>
        <v/>
      </c>
      <c r="C3" s="18"/>
      <c r="D3" s="18" t="str">
        <f>IFERROR(VLOOKUP(#REF!,DB!#REF!,7,0),"")</f>
        <v/>
      </c>
      <c r="E3" s="18"/>
      <c r="F3" s="20"/>
      <c r="G3" s="21">
        <f t="shared" ca="1" si="0"/>
        <v>46000.478360416666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46000.478360416666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46000.478360416666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46000.478360416666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46000.478360416666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46000.478360416666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46000.478360416666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46000.478360416666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46000.478360416666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46000.478360416666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46000.478360416666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46000.478360416666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46000.478360416666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46000.478360416666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46000.478360416666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46000.478360416666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46000.478360416666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46000.478360416666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46000.478360416666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46000.478360416666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46000.478360416666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46000.478360416666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46000.478360416666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46000.478360416666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46000.478360416666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46000.478360416666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46000.478360416666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46000.478360416666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46000.478360416666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46000.478360416666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46000.478360416666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46000.478360416666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46000.478360416666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46000.478360416666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46000.478360416666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46000.478360416666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46000.478360416666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46000.478360416666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46000.478360416666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46000.478360416666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46000.478360416666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46000.478360416666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46000.478360416666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46000.478360416666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46000.478360416666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46000.478360416666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46000.478360416666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46000.478360416666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46000.478360416666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46000.478360416666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46000.478360416666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46000.478360416666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46000.478360416666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46000.478360416666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46000.478360416666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46000.478360416666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46000.478360416666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46000.478360416666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46000.478360416666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46000.478360416666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46000.478360416666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46000.478360416666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46000.478360416666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46000.478360416666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46000.478360416666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46000.478360416666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46000.478360416666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46000.478360416666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46000.478360416666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46000.478360416666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46000.478360416666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46000.478360416666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46000.478360416666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46000.478360416666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46000.478360416666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46000.478360416666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46000.478360416666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46000.478360416666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46000.478360416666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46000.478360416666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46000.478360416666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46000.478360416666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46000.478360416666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46000.478360416666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46000.478360416666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46000.478360416666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46000.478360416666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46000.478360416666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46000.478360416666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46000.478360416666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46000.478360416666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46000.478360416666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46000.478360416666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46000.478360416666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46000.478360416666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46000.478360416666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46000.478360416666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46000.478360416666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46000.478360416666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46000.478360416666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46000.478360416666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46000.478360416666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46000.478360416666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46000.478360416666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46000.478360416666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46000.478360416666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46000.478360416666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46000.478360416666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46000.478360416666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46000.478360416666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46000.478360416666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46000.478360416666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46000.478360416666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46000.478360416666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46000.478360416666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46000.478360416666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46000.478360416666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46000.478360416666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46000.478360416666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46000.478360416666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46000.478360416666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46000.478360416666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46000.478360416666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46000.478360416666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46000.478360416666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46000.478360416666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46000.478360416666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46000.478360416666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46000.478360416666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46000.478360416666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46000.478360416666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46000.478360416666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46000.478360416666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46000.478360416666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46000.478360416666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46000.478360416666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46000.478360416666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46000.478360416666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46000.478360416666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46000.478360416666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46000.478360416666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46000.478360416666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46000.478360416666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46000.478360416666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46000.478360416666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46000.478360416666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46000.478360416666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46000.478360416666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46000.478360416666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46000.478360416666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46000.478360416666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46000.478360416666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46000.478360416666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46000.478360416666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46000.478360416666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46000.478360416666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46000.478360416666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46000.478360416666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46000.478360416666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46000.478360416666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46000.478360416666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46000.478360416666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46000.478360416666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46000.478360416666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46000.478360416666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46000.478360416666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46000.478360416666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46000.478360416666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46000.478360416666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46000.478360416666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46000.478360416666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46000.478360416666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46000.478360416666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46000.478360416666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46000.478360416666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46000.478360416666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46000.478360416666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46000.478360416666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46000.478360416666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46000.478360416666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46000.478360416666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46000.478360416666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46000.478360416666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46000.478360416666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46000.478360416666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46000.478360416666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46000.478360416666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46000.478360416666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46000.478360416666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46000.478360416666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46000.478360416666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46000.478360416666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46000.478360416666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46000.478360416666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46000.478360416666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46000.478360416666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46000.478360416666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46000.478360416666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46000.478360416666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46000.478360416666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46000.478360416666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46000.478360416666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46000.478360416666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46000.478360416666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46000.478360416666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46000.478360416666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46000.478360416666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46000.478360416666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46000.478360416666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46000.478360416666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46000.478360416666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46000.478360416666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46000.478360416666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46000.478360416666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46000.478360416666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46000.478360416666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46000.478360416666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46000.478360416666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46000.478360416666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46000.478360416666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46000.478360416666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46000.478360416666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46000.478360416666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46000.478360416666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46000.478360416666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46000.478360416666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46000.478360416666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46000.478360416666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46000.478360416666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46000.478360416666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46000.478360416666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46000.478360416666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46000.478360416666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46000.478360416666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46000.478360416666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46000.478360416666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46000.478360416666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46000.478360416666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46000.478360416666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46000.478360416666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46000.478360416666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46000.478360416666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46000.478360416666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46000.478360416666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46000.478360416666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46000.478360416666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46000.478360416666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46000.478360416666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46000.478360416666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46000.478360416666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46000.478360416666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46000.478360416666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46000.478360416666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46000.478360416666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46000.478360416666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46000.478360416666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46000.478360416666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46000.478360416666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46000.478360416666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46000.478360416666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46000.478360416666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46000.478360416666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46000.478360416666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46000.478360416666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46000.478360416666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46000.478360416666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46000.478360416666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46000.478360416666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46000.478360416666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46000.478360416666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46000.478360416666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46000.478360416666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46000.478360416666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46000.478360416666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46000.478360416666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46000.478360416666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46000.478360416666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46000.478360416666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46000.478360416666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46000.478360416666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46000.478360416666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46000.478360416666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46000.478360416666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46000.478360416666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46000.478360416666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46000.478360416666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46000.478360416666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46000.478360416666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46000.478360416666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46000.478360416666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46000.478360416666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46000.478360416666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46000.478360416666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46000.478360416666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46000.478360416666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46000.478360416666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46000.478360416666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46000.478360416666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46000.478360416666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46000.478360416666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46000.478360416666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46000.478360416666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46000.478360416666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46000.478360416666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46000.478360416666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46000.478360416666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46000.478360416666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46000.478360416666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46000.478360416666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46000.478360416666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46000.478360416666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46000.478360416666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46000.478360416666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46000.478360416666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46000.478360416666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46000.478360416666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46000.478360416666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46000.478360416666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46000.478360416666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46000.478360416666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46000.478360416666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46000.478360416666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46000.478360416666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46000.478360416666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46000.478360416666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46000.478360416666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46000.478360416666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46000.478360416666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46000.478360416666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46000.478360416666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46000.478360416666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46000.478360416666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46000.478360416666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46000.478360416666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46000.478360416666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46000.478360416666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46000.478360416666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46000.478360416666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46000.478360416666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46000.478360416666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46000.478360416666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46000.478360416666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46000.478360416666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46000.478360416666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46000.478360416666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46000.478360416666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46000.478360416666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46000.478360416666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46000.478360416666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46000.478360416666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46000.478360416666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46000.478360416666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46000.478360416666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46000.478360416666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46000.478360416666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46000.478360416666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46000.478360416666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46000.478360416666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46000.478360416666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46000.478360416666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46000.478360416666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46000.478360416666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46000.478360416666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46000.478360416666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46000.478360416666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46000.478360416666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46000.478360416666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46000.478360416666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46000.478360416666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46000.478360416666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46000.478360416666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46000.478360416666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46000.478360416666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46000.478360416666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46000.478360416666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46000.478360416666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46000.478360416666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46000.478360416666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46000.478360416666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46000.478360416666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46000.478360416666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46000.478360416666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46000.478360416666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46000.478360416666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46000.478360416666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46000.478360416666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46000.478360416666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46000.478360416666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46000.478360416666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46000.478360416666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46000.478360416666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46000.478360416666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46000.478360416666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46000.478360416666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46000.478360416666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46000.478360416666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46000.478360416666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46000.478360416666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46000.478360416666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46000.478360416666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46000.478360416666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46000.478360416666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46000.478360416666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46000.478360416666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46000.478360416666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46000.478360416666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46000.478360416666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46000.478360416666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46000.478360416666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46000.478360416666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46000.478360416666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46000.478360416666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46000.478360416666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46000.478360416666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46000.478360416666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46000.478360416666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46000.478360416666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46000.478360416666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46000.478360416666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46000.478360416666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46000.478360416666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46000.478360416666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46000.478360416666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46000.478360416666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46000.478360416666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46000.478360416666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46000.478360416666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46000.478360416666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46000.478360416666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46000.478360416666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46000.478360416666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46000.478360416666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46000.478360416666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46000.478360416666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46000.478360416666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46000.478360416666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46000.478360416666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46000.478360416666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46000.478360416666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46000.478360416666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46000.478360416666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46000.478360416666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46000.478360416666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46000.478360416666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46000.478360416666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46000.478360416666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46000.478360416666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46000.478360416666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46000.478360416666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46000.478360416666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46000.478360416666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46000.478360416666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46000.478360416666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46000.478360416666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46000.478360416666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46000.478360416666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46000.478360416666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46000.478360416666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46000.478360416666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46000.478360416666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46000.478360416666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46000.478360416666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46000.478360416666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46000.478360416666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46000.478360416666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46000.478360416666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46000.478360416666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46000.478360416666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46000.478360416666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46000.478360416666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46000.478360416666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46000.478360416666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46000.478360416666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46000.478360416666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46000.478360416666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46000.478360416666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46000.478360416666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46000.478360416666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46000.478360416666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46000.478360416666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46000.478360416666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46000.478360416666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46000.478360416666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46000.478360416666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46000.478360416666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46000.478360416666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46000.478360416666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46000.478360416666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46000.478360416666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46000.478360416666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46000.478360416666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46000.478360416666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46000.478360416666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46000.478360416666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46000.478360416666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46000.478360416666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46000.478360416666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46000.478360416666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46000.478360416666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46000.478360416666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46000.478360416666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46000.478360416666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46000.478360416666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46000.478360416666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46000.478360416666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46000.478360416666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46000.478360416666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46000.478360416666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46000.478360416666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46000.478360416666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46000.478360416666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46000.478360416666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46000.478360416666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46000.478360416666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46000.478360416666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46000.478360416666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46000.478360416666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46000.478360416666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46000.478360416666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46000.478360416666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46000.478360416666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46000.478360416666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46000.478360416666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46000.478360416666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46000.478360416666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46000.478360416666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46000.478360416666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46000.478360416666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46000.478360416666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46000.478360416666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46000.478360416666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46000.478360416666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46000.478360416666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46000.478360416666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46000.478360416666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46000.478360416666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46000.478360416666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46000.478360416666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46000.478360416666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46000.478360416666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46000.478360416666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46000.478360416666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46000.478360416666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46000.478360416666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46000.478360416666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46000.478360416666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46000.478360416666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46000.478360416666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46000.478360416666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46000.478360416666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46000.478360416666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46000.478360416666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46000.478360416666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46000.478360416666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46000.478360416666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46000.478360416666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46000.478360416666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46000.478360416666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46000.478360416666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46000.478360416666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46000.478360416666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46000.478360416666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46000.478360416666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46000.478360416666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46000.478360416666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46000.478360416666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46000.478360416666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46000.478360416666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46000.478360416666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46000.478360416666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46000.478360416666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46000.478360416666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46000.478360416666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46000.478360416666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46000.478360416666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46000.478360416666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46000.478360416666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46000.478360416666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46000.478360416666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46000.478360416666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46000.478360416666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46000.478360416666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46000.478360416666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46000.478360416666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46000.478360416666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46000.478360416666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46000.478360416666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46000.478360416666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46000.478360416666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46000.478360416666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46000.478360416666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46000.478360416666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46000.478360416666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46000.478360416666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46000.478360416666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46000.478360416666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46000.478360416666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46000.478360416666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46000.478360416666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46000.478360416666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46000.478360416666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46000.478360416666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46000.478360416666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46000.478360416666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46000.478360416666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46000.478360416666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46000.478360416666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46000.478360416666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46000.478360416666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46000.478360416666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46000.478360416666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46000.478360416666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46000.478360416666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46000.478360416666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46000.478360416666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46000.478360416666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46000.478360416666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46000.478360416666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46000.478360416666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46000.478360416666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46000.478360416666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46000.478360416666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46000.478360416666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46000.478360416666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46000.478360416666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46000.478360416666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46000.478360416666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46000.478360416666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46000.478360416666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46000.478360416666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46000.478360416666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46000.478360416666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46000.478360416666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46000.478360416666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46000.478360416666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46000.478360416666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46000.478360416666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46000.478360416666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46000.478360416666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46000.478360416666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46000.478360416666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46000.478360416666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46000.478360416666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46000.478360416666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46000.478360416666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46000.478360416666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46000.478360416666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46000.478360416666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46000.478360416666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46000.478360416666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46000.478360416666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46000.478360416666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46000.478360416666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46000.478360416666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46000.478360416666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46000.478360416666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46000.478360416666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46000.478360416666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46000.478360416666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46000.478360416666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46000.478360416666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46000.478360416666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46000.478360416666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46000.478360416666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46000.478360416666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46000.478360416666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46000.478360416666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46000.478360416666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46000.478360416666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46000.478360416666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46000.478360416666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46000.478360416666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46000.478360416666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46000.478360416666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46000.478360416666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46000.478360416666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46000.478360416666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46000.478360416666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46000.478360416666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46000.478360416666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46000.478360416666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46000.478360416666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46000.478360416666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46000.478360416666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46000.478360416666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46000.478360416666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46000.478360416666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46000.478360416666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46000.478360416666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46000.478360416666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46000.478360416666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46000.478360416666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46000.478360416666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46000.478360416666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46000.478360416666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46000.478360416666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46000.478360416666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46000.478360416666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46000.478360416666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46000.478360416666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46000.478360416666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46000.478360416666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46000.478360416666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46000.478360416666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46000.478360416666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46000.478360416666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46000.478360416666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46000.478360416666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46000.478360416666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46000.478360416666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46000.478360416666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46000.478360416666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46000.478360416666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46000.478360416666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46000.478360416666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46000.478360416666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46000.478360416666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46000.478360416666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46000.478360416666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46000.478360416666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46000.478360416666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46000.478360416666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46000.478360416666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46000.478360416666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46000.478360416666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46000.478360416666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46000.478360416666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46000.478360416666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46000.478360416666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46000.478360416666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46000.478360416666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46000.478360416666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46000.478360416666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46000.478360416666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46000.478360416666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46000.478360416666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46000.478360416666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46000.478360416666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46000.478360416666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46000.478360416666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46000.478360416666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46000.478360416666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46000.478360416666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46000.478360416666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46000.478360416666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46000.478360416666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46000.478360416666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46000.478360416666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46000.478360416666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46000.478360416666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46000.478360416666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46000.478360416666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46000.478360416666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46000.478360416666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46000.478360416666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46000.478360416666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46000.478360416666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46000.478360416666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46000.478360416666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46000.478360416666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46000.478360416666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46000.478360416666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46000.478360416666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46000.478360416666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46000.478360416666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46000.478360416666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46000.478360416666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46000.478360416666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46000.478360416666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46000.478360416666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46000.478360416666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46000.478360416666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46000.478360416666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46000.478360416666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46000.478360416666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46000.478360416666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46000.478360416666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46000.478360416666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46000.478360416666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46000.478360416666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46000.478360416666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46000.478360416666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46000.478360416666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46000.478360416666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46000.478360416666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46000.478360416666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46000.478360416666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46000.478360416666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46000.478360416666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46000.478360416666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46000.478360416666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46000.478360416666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46000.478360416666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46000.478360416666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46000.478360416666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46000.478360416666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46000.478360416666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46000.478360416666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46000.478360416666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46000.478360416666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46000.478360416666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46000.478360416666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46000.478360416666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46000.478360416666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46000.478360416666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46000.478360416666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46000.478360416666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46000.478360416666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46000.478360416666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46000.478360416666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46000.478360416666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46000.478360416666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46000.478360416666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46000.478360416666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46000.478360416666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46000.478360416666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46000.478360416666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46000.478360416666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46000.478360416666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46000.478360416666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46000.478360416666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46000.478360416666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46000.478360416666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46000.478360416666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46000.478360416666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46000.478360416666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46000.478360416666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46000.478360416666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46000.478360416666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46000.478360416666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46000.478360416666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46000.478360416666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46000.478360416666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46000.478360416666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46000.478360416666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46000.478360416666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46000.478360416666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46000.478360416666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46000.478360416666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46000.478360416666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46000.478360416666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46000.478360416666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46000.478360416666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46000.478360416666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46000.478360416666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46000.478360416666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46000.478360416666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46000.478360416666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46000.478360416666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46000.478360416666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46000.478360416666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46000.478360416666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46000.478360416666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46000.478360416666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46000.478360416666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46000.478360416666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46000.478360416666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46000.478360416666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46000.478360416666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46000.478360416666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46000.478360416666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46000.478360416666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46000.478360416666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46000.478360416666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46000.478360416666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46000.478360416666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46000.478360416666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46000.478360416666</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39130</v>
      </c>
      <c r="B2" s="87" t="str">
        <f>IFERROR(VLOOKUP(D2,DB!A:K,11,0),"")</f>
        <v>R4</v>
      </c>
      <c r="C2" s="89">
        <v>1</v>
      </c>
      <c r="D2" s="87" t="s">
        <v>35166</v>
      </c>
      <c r="E2" s="90" t="s">
        <v>39106</v>
      </c>
      <c r="F2" s="91">
        <v>45703.480717592596</v>
      </c>
      <c r="G2" s="92">
        <f ca="1">IFERROR(NOW()-F2,"")</f>
        <v>296.99764282406977</v>
      </c>
      <c r="H2" s="91">
        <v>45703.474768518521</v>
      </c>
      <c r="I2" s="91" t="str">
        <f>IFERROR(VLOOKUP(D2,DB!A:F,6,0),"")</f>
        <v>SCECO</v>
      </c>
      <c r="J2" s="91" t="str">
        <f>IFERROR(VLOOKUP(D2,DB!A:G,7,0),"")</f>
        <v>Dead</v>
      </c>
      <c r="K2" s="93" t="s">
        <v>39131</v>
      </c>
      <c r="L2" s="87" t="str">
        <f>IFERROR(VLOOKUP(D2,DB!A:I,9,0),"")</f>
        <v>Latis</v>
      </c>
    </row>
    <row r="3" spans="1:16" ht="19.5" customHeight="1">
      <c r="A3" s="107" t="s">
        <v>39132</v>
      </c>
      <c r="B3" s="107" t="str">
        <f>IFERROR(VLOOKUP(D3,DB!A:K,11,0),"")</f>
        <v>R4</v>
      </c>
      <c r="C3" s="89">
        <v>2</v>
      </c>
      <c r="D3" s="87" t="s">
        <v>32943</v>
      </c>
      <c r="E3" s="90" t="s">
        <v>39106</v>
      </c>
      <c r="F3" s="91">
        <v>45998.79414351852</v>
      </c>
      <c r="G3" s="92">
        <f t="shared" ref="G3:G4" ca="1" si="0">IFERROR(NOW()-F3,"")</f>
        <v>1.684216898145678</v>
      </c>
      <c r="H3" s="91">
        <v>45998.664027777777</v>
      </c>
      <c r="I3" s="107" t="str">
        <f>IFERROR(VLOOKUP(D3,DB!A:F,6,0),"")</f>
        <v>SCECO</v>
      </c>
      <c r="J3" s="107" t="str">
        <f>IFERROR(VLOOKUP(D3,DB!A:G,7,0),"")</f>
        <v>Vandalized</v>
      </c>
      <c r="K3" s="93" t="s">
        <v>39133</v>
      </c>
      <c r="L3" s="87" t="str">
        <f>IFERROR(VLOOKUP(D3,DB!A:I,9,0),"")</f>
        <v>Latis</v>
      </c>
    </row>
    <row r="4" spans="1:16" ht="30.75">
      <c r="A4" s="107" t="s">
        <v>39134</v>
      </c>
      <c r="B4" s="107" t="str">
        <f>IFERROR(VLOOKUP(D4,DB!A:K,11,0),"")</f>
        <v>R4</v>
      </c>
      <c r="C4" s="89">
        <v>3</v>
      </c>
      <c r="D4" s="87" t="s">
        <v>36247</v>
      </c>
      <c r="E4" s="90" t="s">
        <v>39106</v>
      </c>
      <c r="F4" s="91"/>
      <c r="G4" s="92">
        <f t="shared" ca="1" si="0"/>
        <v>46000.478360416666</v>
      </c>
      <c r="H4" s="91">
        <v>45999.038888888892</v>
      </c>
      <c r="I4" s="107" t="str">
        <f>IFERROR(VLOOKUP(D4,DB!A:F,6,0),"")</f>
        <v>SCECO</v>
      </c>
      <c r="J4" s="107" t="str">
        <f>IFERROR(VLOOKUP(D4,DB!A:G,7,0),"")</f>
        <v>Dead</v>
      </c>
      <c r="K4" s="93" t="s">
        <v>39135</v>
      </c>
      <c r="L4" s="87" t="str">
        <f>IFERROR(VLOOKUP(D4,DB!A:I,9,0),"")</f>
        <v>Latis</v>
      </c>
    </row>
    <row r="5" spans="1:16" ht="15" customHeight="1">
      <c r="A5" s="107"/>
      <c r="B5" s="107" t="str">
        <f>IFERROR(VLOOKUP(D5,DB!A:K,11,0),"")</f>
        <v/>
      </c>
      <c r="C5" s="89"/>
      <c r="D5" s="87"/>
      <c r="E5" s="90"/>
      <c r="F5" s="91"/>
      <c r="G5" s="92">
        <f t="shared" ref="G5:G64" ca="1" si="1">IFERROR(NOW()-F5,"")</f>
        <v>46000.478360416666</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46000.478360416666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46000.478360416666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46000.478360416666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46000.478360416666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46000.478360416666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46000.478360416666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46000.478360416666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46000.478360416666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46000.478360416666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46000.478360416666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46000.478360416666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46000.478360416666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46000.478360416666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46000.478360416666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46000.478360416666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46000.478360416666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46000.478360416666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46000.478360416666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46000.478360416666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46000.478360416666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46000.478360416666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46000.478360416666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46000.478360416666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46000.478360416666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46000.478360416666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46000.478360416666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46000.478360416666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46000.478360416666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46000.478360416666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46000.478360416666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46000.478360416666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46000.478360416666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46000.478360416666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46000.478360416666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46000.478360416666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46000.478360416666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46000.478360416666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46000.478360416666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46000.478360416666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46000.478360416666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46000.478360416666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46000.478360416666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46000.478360416666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46000.478360416666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46000.478360416666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46000.478360416666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46000.478360416666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46000.478360416666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46000.478360416666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46000.478360416666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46000.478360416666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46000.478360416666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46000.478360416666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46000.478360416666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46000.478360416666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46000.478360416666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46000.478360416666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46000.478360416666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46000.478360416666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46000.478360416666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46000.478360416666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46000.478360416666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46000.478360416666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46000.478360416666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46000.478360416666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46000.478360416666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46000.478360416666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46000.478360416666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46000.478360416666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46000.478360416666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46000.478360416666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46000.478360416666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46000.478360416666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46000.478360416666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46000.478360416666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46000.478360416666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46000.478360416666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46000.478360416666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46000.478360416666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46000.478360416666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46000.478360416666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46000.478360416666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46000.478360416666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46000.478360416666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46000.478360416666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46000.478360416666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46000.478360416666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46000.478360416666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46000.478360416666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46000.478360416666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46000.478360416666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46000.478360416666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46000.478360416666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46000.478360416666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46000.478360416666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46000.478360416666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46000.478360416666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46000.478360416666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46000.478360416666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46000.478360416666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46000.478360416666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46000.478360416666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46000.478360416666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46000.478360416666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46000.478360416666</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tabSelected="1" workbookViewId="0">
      <selection activeCell="D15" sqref="D15"/>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108.64630023147765</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39112</v>
      </c>
      <c r="F3" s="38">
        <v>45926.188877314817</v>
      </c>
      <c r="G3" s="102">
        <f t="shared" ref="G3" ca="1" si="0">IFERROR(NOW()-F3,"")</f>
        <v>74.289483101849328</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39112</v>
      </c>
      <c r="F4" s="104">
        <v>45948.661111111112</v>
      </c>
      <c r="G4" s="105">
        <f t="shared" ref="G4" ca="1" si="1">IFERROR(NOW()-F4,"")</f>
        <v>51.81724930555356</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19.105061805552396</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3.3708719907372142</v>
      </c>
      <c r="H6" s="38">
        <v>45997.093599537038</v>
      </c>
      <c r="I6" s="37" t="str">
        <f>IFERROR(VLOOKUP(D6,DB!A:F,6,0),"")</f>
        <v>SCECO</v>
      </c>
      <c r="J6" s="37" t="str">
        <f>IFERROR(VLOOKUP(D6,DB!A:G,7,0),"")</f>
        <v>In progress</v>
      </c>
      <c r="K6" s="37" t="s">
        <v>39145</v>
      </c>
      <c r="L6" s="37" t="str">
        <f>IFERROR(VLOOKUP(D6,DB!A:I,9,0),"")</f>
        <v>Latis</v>
      </c>
    </row>
    <row r="7" spans="1:13">
      <c r="A7" s="37"/>
      <c r="B7" s="37" t="str">
        <f>IFERROR(VLOOKUP(D7,DB!A:K,11,0),"")</f>
        <v/>
      </c>
      <c r="C7" s="37"/>
      <c r="D7" s="153"/>
      <c r="E7" s="37"/>
      <c r="F7" s="38"/>
      <c r="G7" s="131">
        <f ca="1">IFERROR(NOW()-F7,"")</f>
        <v>46000.478360416666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46000.478360416666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46000.478360416666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46000.478360416666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46000.478360416666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46000.478360416666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46000.478360416666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46000.478360416666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46000.478360416666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46000.478360416666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46000.478360416666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46000.478360416666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46000.478360416666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46000.478360416666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46000.478360416666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46000.478360416666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46000.478360416666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46000.478360416666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46000.478360416666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46000.478360416666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46000.478360416666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46000.478360416666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46000.478360416666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46000.478360416666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46000.478360416666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46000.478360416666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46000.478360416666</v>
      </c>
      <c r="H33" s="38"/>
      <c r="I33" s="37" t="str">
        <f>IFERROR(VLOOKUP(D33,DB!A:F,6,0),"")</f>
        <v/>
      </c>
      <c r="J33" s="37" t="str">
        <f>IFERROR(VLOOKUP(D33,DB!A:G,7,0),"")</f>
        <v/>
      </c>
      <c r="K33" s="37"/>
      <c r="L33" s="37" t="str">
        <f>IFERROR(VLOOKUP(D33,DB!A:I,9,0),"")</f>
        <v/>
      </c>
    </row>
    <row r="34" spans="1:12">
      <c r="A34" s="37" t="s">
        <v>39146</v>
      </c>
      <c r="B34" s="37" t="str">
        <f>IFERROR(VLOOKUP(D34,DB!A:K,11,0),"")</f>
        <v>R5</v>
      </c>
      <c r="C34" s="37">
        <v>1</v>
      </c>
      <c r="D34" s="37" t="s">
        <v>38187</v>
      </c>
      <c r="E34" s="37" t="s">
        <v>39106</v>
      </c>
      <c r="F34" s="38">
        <v>46000.087430555555</v>
      </c>
      <c r="G34" s="131">
        <f ca="1">IFERROR(NOW()-F34,"")</f>
        <v>0.3909298611106351</v>
      </c>
      <c r="H34" s="38">
        <v>46000.164756944447</v>
      </c>
      <c r="I34" s="37" t="str">
        <f>IFERROR(VLOOKUP(D34,DB!A:F,6,0),"")</f>
        <v>SCECO</v>
      </c>
      <c r="J34" s="37" t="str">
        <f>IFERROR(VLOOKUP(D34,DB!A:G,7,0),"")</f>
        <v>Haj Removal</v>
      </c>
      <c r="K34" s="37" t="s">
        <v>39147</v>
      </c>
      <c r="L34" s="37" t="str">
        <f>IFERROR(VLOOKUP(D34,DB!A:I,9,0),"")</f>
        <v>Latis</v>
      </c>
    </row>
    <row r="35" spans="1:12">
      <c r="A35" s="37"/>
      <c r="B35" s="37" t="str">
        <f>IFERROR(VLOOKUP(D35,DB!A:K,11,0),"")</f>
        <v/>
      </c>
      <c r="C35" s="37"/>
      <c r="D35" s="37"/>
      <c r="E35" s="37"/>
      <c r="F35" s="38"/>
      <c r="G35" s="131">
        <f ca="1">IFERROR(NOW()-F35,"")</f>
        <v>46000.478360416666</v>
      </c>
      <c r="H35" s="38"/>
      <c r="I35" s="37" t="str">
        <f>IFERROR(VLOOKUP(D35,DB!A:F,6,0),"")</f>
        <v/>
      </c>
      <c r="J35" s="37" t="str">
        <f>IFERROR(VLOOKUP(D35,DB!A:G,7,0),"")</f>
        <v/>
      </c>
      <c r="K35" s="37"/>
      <c r="L35" s="37"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4" ca="1" si="0">IFERROR(NOW()-F2,"-")</f>
        <v>46000.478360416666</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46000.478360416666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46000.478360416666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46000.478360416666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46000.478360416666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46000.478360416666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46000.478360416666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46000.478360416666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46000.478360416666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46000.478360416666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46000.478360416666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46000.478360416666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46000.478360416666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46000.478360416666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46000.478360416666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46000.478360416666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46000.478360416666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46000.478360416666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46000.478360416666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46000.478360416666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46000.478360416666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46000.478360416666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46000.478360416666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46000.478360416666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46000.478360416666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46000.478360416666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46000.478360416666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46000.478360416666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46000.478360416666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46000.478360416666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46000.478360416666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46000.478360416666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46000.478360416666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46000.478360416666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46000.478360416666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46000.478360416666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46000.478360416666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46000.478360416666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46000.478360416666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46000.478360416666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46000.478360416666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46000.478360416666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46000.478360416666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46000.478360416666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46000.478360416666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46000.478360416666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46000.478360416666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46000.478360416666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46000.478360416666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46000.478360416666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46000.478360416666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46000.478360416666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46000.478360416666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46000.478360416666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46000.478360416666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46000.478360416666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46000.478360416666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46000.478360416666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46000.478360416666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46000.478360416666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46000.478360416666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46000.478360416666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46000.478360416666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46000.478360416666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46000.478360416666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46000.478360416666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46000.478360416666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46000.478360416666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46000.478360416666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46000.478360416666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46000.478360416666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46000.478360416666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46000.478360416666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46000.478360416666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46000.478360416666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46000.478360416666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46000.478360416666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46000.478360416666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46000.478360416666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46000.478360416666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46000.478360416666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46000.478360416666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46000.478360416666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46000.478360416666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46000.478360416666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46000.478360416666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46000.478360416666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46000.478360416666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46000.478360416666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46000.478360416666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46000.478360416666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46000.478360416666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46000.478360416666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46000.478360416666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46000.478360416666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46000.478360416666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46000.478360416666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46000.478360416666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46000.478360416666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46000.478360416666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46000.478360416666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46000.478360416666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46000.478360416666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46000.478360416666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46000.478360416666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46000.478360416666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46000.478360416666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46000.478360416666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46000.478360416666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46000.478360416666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46000.478360416666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46000.478360416666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46000.478360416666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46000.478360416666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46000.478360416666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46000.478360416666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46000.478360416666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46000.478360416666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46000.478360416666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46000.478360416666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46000.478360416666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46000.478360416666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46000.478360416666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46000.478360416666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46000.478360416666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46000.478360416666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46000.478360416666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46000.478360416666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46000.478360416666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46000.478360416666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46000.478360416666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46000.478360416666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46000.478360416666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46000.478360416666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46000.478360416666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46000.478360416666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46000.478360416666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46000.478360416666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46000.478360416666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46000.478360416666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46000.478360416666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46000.478360416666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46000.478360416666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46000.478360416666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46000.478360416666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46000.478360416666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46000.478360416666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46000.478360416666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46000.478360416666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46000.478360416666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46000.478360416666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46000.478360416666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46000.478360416666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46000.478360416666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46000.478360416666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46000.478360416666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46000.478360416666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46000.478360416666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46000.478360416666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46000.478360416666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46000.478360416666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46000.478360416666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46000.478360416666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46000.478360416666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46000.478360416666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46000.478360416666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46000.478360416666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46000.478360416666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46000.478360416666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46000.478360416666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46000.478360416666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46000.478360416666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46000.478360416666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46000.478360416666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46000.478360416666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46000.478360416666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46000.478360416666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46000.478360416666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46000.478360416666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46000.478360416666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46000.478360416666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46000.478360416666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46000.478360416666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46000.478360416666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46000.478360416666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46000.478360416666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46000.478360416666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46000.478360416666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46000.478360416666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46000.478360416666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46000.478360416666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46000.478360416666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46000.478360416666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46000.478360416666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46000.478360416666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46000.478360416666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46000.478360416666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46000.478360416666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46000.478360416666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46000.478360416666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46000.478360416666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46000.478360416666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46000.478360416666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46000.478360416666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46000.478360416666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46000.478360416666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46000.478360416666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46000.478360416666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46000.478360416666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46000.478360416666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46000.478360416666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46000.478360416666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46000.478360416666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46000.478360416666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46000.478360416666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46000.478360416666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46000.478360416666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46000.478360416666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46000.478360416666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46000.478360416666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46000.478360416666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46000.478360416666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46000.478360416666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46000.478360416666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46000.478360416666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46000.478360416666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46000.478360416666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46000.478360416666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46000.478360416666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46000.478360416666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46000.478360416666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46000.478360416666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46000.478360416666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46000.478360416666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46000.478360416666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46000.478360416666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46000.478360416666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46000.478360416666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46000.478360416666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46000.478360416666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46000.478360416666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46000.478360416666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46000.478360416666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46000.478360416666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46000.478360416666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46000.478360416666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46000.478360416666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46000.478360416666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46000.478360416666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46000.478360416666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46000.478360416666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46000.478360416666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46000.478360416666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46000.478360416666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46000.478360416666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46000.478360416666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46000.478360416666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46000.478360416666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46000.478360416666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46000.478360416666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46000.478360416666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46000.478360416666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46000.478360416666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46000.478360416666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46000.478360416666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46000.478360416666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46000.478360416666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46000.478360416666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46000.478360416666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46000.478360416666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46000.478360416666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46000.478360416666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46000.478360416666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46000.478360416666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46000.478360416666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46000.478360416666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46000.478360416666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46000.478360416666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46000.478360416666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46000.478360416666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46000.478360416666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46000.478360416666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46000.478360416666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46000.478360416666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46000.478360416666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46000.478360416666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46000.478360416666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46000.478360416666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46000.478360416666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46000.478360416666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46000.478360416666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46000.478360416666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46000.478360416666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46000.478360416666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46000.478360416666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46000.478360416666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46000.478360416666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46000.478360416666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46000.478360416666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46000.478360416666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46000.478360416666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46000.478360416666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46000.478360416666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46000.478360416666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46000.478360416666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46000.478360416666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46000.478360416666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46000.478360416666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46000.478360416666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46000.478360416666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46000.478360416666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46000.478360416666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46000.478360416666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46000.478360416666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46000.478360416666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46000.478360416666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46000.478360416666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46000.478360416666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46000.478360416666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46000.478360416666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46000.478360416666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46000.478360416666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46000.478360416666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46000.478360416666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46000.478360416666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46000.478360416666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46000.478360416666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46000.478360416666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46000.478360416666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46000.478360416666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46000.478360416666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46000.478360416666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46000.478360416666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46000.478360416666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46000.478360416666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46000.478360416666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46000.478360416666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46000.478360416666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46000.478360416666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46000.478360416666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46000.478360416666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46000.478360416666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46000.478360416666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46000.478360416666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46000.478360416666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46000.478360416666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46000.478360416666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46000.478360416666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46000.478360416666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46000.478360416666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46000.478360416666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46000.478360416666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46000.478360416666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46000.478360416666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46000.478360416666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46000.478360416666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46000.478360416666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46000.478360416666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46000.478360416666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46000.478360416666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46000.478360416666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46000.478360416666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46000.478360416666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46000.478360416666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46000.478360416666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46000.478360416666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46000.478360416666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46000.478360416666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46000.478360416666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46000.478360416666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46000.478360416666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46000.478360416666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46000.478360416666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46000.478360416666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46000.478360416666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46000.478360416666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46000.478360416666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46000.478360416666</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46000.478360416666</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2025-12-09T08:29:58Z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